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16" windowWidth="15480" windowHeight="8220" tabRatio="599" firstSheet="14" activeTab="16"/>
  </bookViews>
  <sheets>
    <sheet name="bevétel 2.m. " sheetId="1" r:id="rId1"/>
    <sheet name="Bevétel Önkormányzat 2.1 " sheetId="2" r:id="rId2"/>
    <sheet name="Bev.Önkorm.köt.fel.2.1)a " sheetId="3" r:id="rId3"/>
    <sheet name="Bev.Önkor.önként váll.fel.2.1)b" sheetId="4" r:id="rId4"/>
    <sheet name="Bevétel Polg.Hivatal 2.2 " sheetId="5" r:id="rId5"/>
    <sheet name="Bev.Polg.Hiv.Köt.fel.2.2)a" sheetId="6" r:id="rId6"/>
    <sheet name="Bevétel Könyvtár-Műv.h. 2.3. " sheetId="7" r:id="rId7"/>
    <sheet name="Bev.Könyvt.Műv.h.köt.fel.2.3)a" sheetId="8" r:id="rId8"/>
    <sheet name="Kiadások3" sheetId="9" r:id="rId9"/>
    <sheet name="önkormányzat kiadásai 3.1. " sheetId="10" r:id="rId10"/>
    <sheet name="önkorm.köt.fel.3.1)a" sheetId="11" r:id="rId11"/>
    <sheet name="Önkorm.Önként váll.fel.3.1)b" sheetId="12" r:id="rId12"/>
    <sheet name="Polg.Hivatal kiadásai 3.2" sheetId="13" r:id="rId13"/>
    <sheet name="Polg.Hiv.köt.fel.3.2)a" sheetId="14" r:id="rId14"/>
    <sheet name="Könyvtár és Műv.H. kiadásai 3.3" sheetId="15" r:id="rId15"/>
    <sheet name="Könyvt.Műv.H.köt.fel.3.3)a" sheetId="16" r:id="rId16"/>
    <sheet name="Működési kiadások4" sheetId="17" r:id="rId17"/>
    <sheet name="Felhalmozás5." sheetId="18" r:id="rId18"/>
    <sheet name="Mérleg7 " sheetId="19" r:id="rId19"/>
    <sheet name="Előirányzat felh.8" sheetId="20" r:id="rId20"/>
    <sheet name="mérleg 3 éves 10.m." sheetId="21" r:id="rId21"/>
    <sheet name="Munka1" sheetId="22" r:id="rId22"/>
  </sheets>
  <definedNames>
    <definedName name="_xlnm.Print_Area" localSheetId="7">'Bev.Könyvt.Műv.h.köt.fel.2.3)a'!$A$1:$J$12</definedName>
    <definedName name="_xlnm.Print_Area" localSheetId="2">'Bev.Önkorm.köt.fel.2.1)a '!$A$1:$K$29</definedName>
    <definedName name="_xlnm.Print_Area" localSheetId="5">'Bev.Polg.Hiv.Köt.fel.2.2)a'!$A$1:$J$14</definedName>
    <definedName name="_xlnm.Print_Area" localSheetId="0">'bevétel 2.m. '!$A$1:$E$41</definedName>
    <definedName name="_xlnm.Print_Area" localSheetId="4">'Bevétel Polg.Hivatal 2.2 '!$A$1:$J$14</definedName>
    <definedName name="_xlnm.Print_Area" localSheetId="8">'Kiadások3'!$A$1:$F$28</definedName>
    <definedName name="_xlnm.Print_Area" localSheetId="20">'mérleg 3 éves 10.m.'!$A$1:$F$28</definedName>
    <definedName name="_xlnm.Print_Area" localSheetId="10">'önkorm.köt.fel.3.1)a'!$A$1:$Q$48</definedName>
    <definedName name="_xlnm.Print_Area" localSheetId="11">'Önkorm.Önként váll.fel.3.1)b'!$A$1:$M$16</definedName>
    <definedName name="_xlnm.Print_Area" localSheetId="9">'önkormányzat kiadásai 3.1. '!$A$1:$M$46</definedName>
    <definedName name="_xlnm.Print_Area" localSheetId="13">'Polg.Hiv.köt.fel.3.2)a'!$A$1:$M$16</definedName>
    <definedName name="_xlnm.Print_Area" localSheetId="12">'Polg.Hivatal kiadásai 3.2'!$A$1:$M$16</definedName>
  </definedNames>
  <calcPr fullCalcOnLoad="1"/>
</workbook>
</file>

<file path=xl/sharedStrings.xml><?xml version="1.0" encoding="utf-8"?>
<sst xmlns="http://schemas.openxmlformats.org/spreadsheetml/2006/main" count="976" uniqueCount="390">
  <si>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</si>
  <si>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</si>
  <si>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</si>
  <si>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</si>
  <si>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</si>
  <si>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</si>
  <si>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</si>
  <si>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</si>
  <si>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</si>
  <si>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</si>
  <si>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</si>
  <si>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</si>
  <si>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</si>
  <si>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8.</t>
  </si>
  <si>
    <t>Összesen:</t>
  </si>
  <si>
    <t>előirányzat</t>
  </si>
  <si>
    <t>21.</t>
  </si>
  <si>
    <t>13.</t>
  </si>
  <si>
    <t>Kiadások</t>
  </si>
  <si>
    <t>Bevételek</t>
  </si>
  <si>
    <t>Müködési kiadások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</si>
  <si>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</si>
  <si>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</si>
  <si>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</si>
  <si>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</si>
  <si>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</si>
  <si>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</si>
  <si>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</si>
  <si>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Összesen</t>
  </si>
  <si>
    <t>12.</t>
  </si>
  <si>
    <t xml:space="preserve">                                              Egyek Nagyközség Önkormányzat működési és felhalmozási célú bevételeinek és kiadásainak </t>
  </si>
  <si>
    <t>Egyek Nagyközség Önkormányzat és költségvetési szervei bevételei forrásonként, főbb jogcím-csoportonkénti részletezettségben.</t>
  </si>
  <si>
    <t xml:space="preserve">adatok ezer forintban </t>
  </si>
  <si>
    <t xml:space="preserve">Kiemelt előirányzatok </t>
  </si>
  <si>
    <t xml:space="preserve">Összesen </t>
  </si>
  <si>
    <t>Működési kiadások összesen</t>
  </si>
  <si>
    <t>Költségvetési létszámkeret.</t>
  </si>
  <si>
    <t xml:space="preserve">Kiadások összesen: </t>
  </si>
  <si>
    <t>Balmazújvárosi többcélú társulás</t>
  </si>
  <si>
    <t xml:space="preserve">   ebből: közcélú, közhasznú</t>
  </si>
  <si>
    <t>Egyek Nagyközség Önkormányzat Felújítási kiadásai célonként.</t>
  </si>
  <si>
    <t>Felújítási cél megnevezése</t>
  </si>
  <si>
    <t xml:space="preserve">ezer forintban </t>
  </si>
  <si>
    <t>Feladat megnevezése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</si>
  <si>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</si>
  <si>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</si>
  <si>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</si>
  <si>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</si>
  <si>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</si>
  <si>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</si>
  <si>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</si>
  <si>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</si>
  <si>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</si>
  <si>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</si>
  <si>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</si>
  <si>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</si>
  <si>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</si>
  <si>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</si>
  <si>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BEVÉTEL ÖSSZESEN</t>
  </si>
  <si>
    <t>KIADÁSOK</t>
  </si>
  <si>
    <t>KIADÁS ÖSSZESEN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</si>
  <si>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</si>
  <si>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</si>
  <si>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</si>
  <si>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</si>
  <si>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</si>
  <si>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</si>
  <si>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</si>
  <si>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</si>
  <si>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</si>
  <si>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</si>
  <si>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</si>
  <si>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</si>
  <si>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</si>
  <si>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</si>
  <si>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</si>
  <si>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</si>
  <si>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Egyek Nagyközség Önkormányzat Felhalmozási kiadásai feladatonként</t>
  </si>
  <si>
    <t>Tárkányi Béla Könyvtár és Művelődési Ház összesen:</t>
  </si>
  <si>
    <t>Önkormányzati lakás felújítás</t>
  </si>
  <si>
    <t>25.</t>
  </si>
  <si>
    <t>26.</t>
  </si>
  <si>
    <t>1. Önkormányzat</t>
  </si>
  <si>
    <t>2. Polgármesteri Hivatal</t>
  </si>
  <si>
    <t>Önkormányzati Tűzoltóság</t>
  </si>
  <si>
    <t xml:space="preserve">Ssz. </t>
  </si>
  <si>
    <t>2014. évi előirányzat</t>
  </si>
  <si>
    <t xml:space="preserve"> </t>
  </si>
  <si>
    <t>Engedélyezett létszám (fő)</t>
  </si>
  <si>
    <t>2. Tárkányi Béla Könytár és Művelődési ház</t>
  </si>
  <si>
    <t>Az Önkormányzat Pénzügyi mérlege</t>
  </si>
  <si>
    <t>2014.évi</t>
  </si>
  <si>
    <t>Egyek Nagyközség Önkormányzat 2014. évi előirányzat-felhasználási ütemterve</t>
  </si>
  <si>
    <t>2014. Évi Költségvetési kiadások összesen</t>
  </si>
  <si>
    <t>2014. évi Költségvetési bevételek összesen</t>
  </si>
  <si>
    <t xml:space="preserve">2014. Évi előirányzat </t>
  </si>
  <si>
    <t>Egyek Nagyközség Önkormányzat és költségvetési szervei 2014. évi működési  kiadásai kiemelt előirányzatonként</t>
  </si>
  <si>
    <t>Tárkányi Béla Könyvtár és Művelődési Ház 2014. évi tervezett kiadásai kötelezően ellátandó feladatonként</t>
  </si>
  <si>
    <t>Tárkányi Béla Könyvtár és Művelődési Ház 2014. évi tervezett kiadásai feladatonként</t>
  </si>
  <si>
    <t>Polgármesteri Hivatal 2014. évi tervezett kiadásai kötelezően ellátandó feladatonként</t>
  </si>
  <si>
    <t>Polgármesteri Hivatal 2014. évi tervezett kiadásai feladatonként</t>
  </si>
  <si>
    <t>2014. terv</t>
  </si>
  <si>
    <t>Egyek Nagyközség Önkormányzatának 2014. évi tervezett kiadásai  önként vállalt feladatonként</t>
  </si>
  <si>
    <t>Egyek Nagyközség Önkormányzatának 2014. évi tervezett kiadásai kötelezően ellátandó feladatonként</t>
  </si>
  <si>
    <t>Egyek Nagyközség Önkormányzatának 2014. évi tervezett kiadásai  feladatonként</t>
  </si>
  <si>
    <t>Egyek Nagyközség Önkormányzat és költségvetési szervei 2014. évi  kiadásai kiemelt előirányzatonként</t>
  </si>
  <si>
    <t xml:space="preserve">2014. Előirányzat 
Önkormányzat </t>
  </si>
  <si>
    <t xml:space="preserve">2014. Előirányzat 
Polgármesteri Hivatal </t>
  </si>
  <si>
    <t>2014. Előirányzat 
Tárkányi Béla Könyvt. És Műv H.</t>
  </si>
  <si>
    <t>2014. Előirányzat 
Összesen:</t>
  </si>
  <si>
    <t>Tárkányi Béla Könyvtár és Művelődési Ház 2014. évi tervezett bevételei kötelezően ellátandó feladatonként</t>
  </si>
  <si>
    <t>Tárkányi Béla Könyvtár és Művelődési Ház 2014. évi bevételei</t>
  </si>
  <si>
    <t>Polgármesteri Hivatal 2014. évi tervezett bevételei kötelezően ellátandó feladatonként</t>
  </si>
  <si>
    <t>Polgármesteri Hivatal 2014. évi tervezett bevételei</t>
  </si>
  <si>
    <t>Egyek Nagyközség Önkormányzatának 2014. évi tervezett bevételei önként vállalt feladatonként</t>
  </si>
  <si>
    <t>Egyek Nagyközség Önkormányzatának 2014. évi tervezett bevételei kötelezően ellátandó feladatonként</t>
  </si>
  <si>
    <t>Önkormányzat 2014. évi tervezett bevételei</t>
  </si>
  <si>
    <t>2014. Előirányzat 
Tárkányi Béla Könyvt. És Műv.H.</t>
  </si>
  <si>
    <t>B3 Közhatalmi bevétel</t>
  </si>
  <si>
    <t>B34. Vagyoni típusú adók</t>
  </si>
  <si>
    <t>B35. Termékek és szogáltatások adói</t>
  </si>
  <si>
    <t>B351. Értékesítési és forgalmi adók (állandó jelleggel végzett ipaírűzési tevékenység után fizetett helyi iparűzési adó)</t>
  </si>
  <si>
    <t>B354. Gépjárműadók</t>
  </si>
  <si>
    <t>B355. Egyéb áruhasználati és szolgáltatási adók (talajterhelési díj)</t>
  </si>
  <si>
    <t>B36. Egyéb közhatalmi bevételek (bírság, pótlék, mezőőri díj)</t>
  </si>
  <si>
    <t>B4. Működési bevételek</t>
  </si>
  <si>
    <t>B.5. Felhalmozási bevételek</t>
  </si>
  <si>
    <t>B1. Működési célú támogatások államháztartáson belülről</t>
  </si>
  <si>
    <t>B111. Helyi önkormányzatok működésének általános támogatása</t>
  </si>
  <si>
    <t>B113. Települési önkormányzatok szociális és gyermekjóléti feladatainak támogatása</t>
  </si>
  <si>
    <t>B114. Települési önkormányzatok kulturális feladatainak támogatása</t>
  </si>
  <si>
    <t>B116 Helyi önkormányzatok kiegészítő támogatása</t>
  </si>
  <si>
    <t>B115 Működési célú központosított előirányzatok</t>
  </si>
  <si>
    <t>B11. Önkormányzatok működési támogatásai</t>
  </si>
  <si>
    <t>B16. Egyéb működési célú támogatások bevételei államáhztartáson belülről</t>
  </si>
  <si>
    <t>B2. Felhalmozási célú támogatások államháztartáson belülről</t>
  </si>
  <si>
    <t xml:space="preserve">B25. Egyéb felhalmozási célú támogatások bevételei államháztartáson belülről </t>
  </si>
  <si>
    <t>B7. Felhalmozási célú átvett pénzeszközök</t>
  </si>
  <si>
    <t>B72. Felhalmozási célú visszatérítendő támogatások, kölcsönök visszatérülése államáhztartáson kívülről</t>
  </si>
  <si>
    <t>B81. Belföldi finanszírozás bevételei</t>
  </si>
  <si>
    <t>B811. Hitel-, kölcsönfelvétel államháztartáson kívülről</t>
  </si>
  <si>
    <t>B813. Maradvány igénybevétele</t>
  </si>
  <si>
    <t xml:space="preserve">            felhalmozási</t>
  </si>
  <si>
    <t>ebből:    működési</t>
  </si>
  <si>
    <t>B816. Központi, irányítószervi támogatás</t>
  </si>
  <si>
    <t>B8. Finanszírozási bevételek</t>
  </si>
  <si>
    <t>KÖLTSÉGVETÉSI HIÁNY FINANSZÍROZÁSÁRA SZOLGÁLÓ PÉNZF.NÉLKÜLI BEVÉTELEK:</t>
  </si>
  <si>
    <t>B6. Működési célú átvett pénzeszközök</t>
  </si>
  <si>
    <t>A. Költségvetési bevételek összesen</t>
  </si>
  <si>
    <t>B3. Közhatalmi bevétel</t>
  </si>
  <si>
    <t>B5. Felhalmozási bevételek</t>
  </si>
  <si>
    <t>Kormányzati funkciók</t>
  </si>
  <si>
    <t>053020 Szennyeződésmentesítési tevékenység</t>
  </si>
  <si>
    <t>044320 Nem lakóépület építése</t>
  </si>
  <si>
    <t>106010 Lakóingatlan szociális célú bérbeadás, üzemeltetés</t>
  </si>
  <si>
    <t>013350 Az önkormányzati vagyonnal való gazdálk-sal kapcs. Feladatok</t>
  </si>
  <si>
    <t>066020 Város és községgazdálkodás</t>
  </si>
  <si>
    <t>018010 Önkormányzatok elszámolásai a közp-i ktg.vetéssel</t>
  </si>
  <si>
    <t>900020 Önkormányzati funkciókra nem sorolható bevételek államháztartásoknak</t>
  </si>
  <si>
    <t>900060 Forgatási és befektetési célú finanszírozási műveletek</t>
  </si>
  <si>
    <t>061020 Lakóépület építése</t>
  </si>
  <si>
    <t>107055 Falugondoki, tanyagondnoki feladatok ellátása</t>
  </si>
  <si>
    <t>041233 Hosszabb időtartamú közfgolalkoztatás</t>
  </si>
  <si>
    <t>041237 Közfogallkoztatási mintaprogram</t>
  </si>
  <si>
    <t>086090 Mindenféle máshová nem sorolh.szabadidős szolg-k</t>
  </si>
  <si>
    <t>013320 Köztemető fenntartás és működtetés</t>
  </si>
  <si>
    <t>011130 Önkormányzatok és önkormányzati hivatalok jogalkotói és általános igazgatási tevékenysége</t>
  </si>
  <si>
    <t>011220 Adó-, vám és jövedéki igazgatás</t>
  </si>
  <si>
    <t>082042 Könyvtári állomány gyarapítása, nyilvántartása</t>
  </si>
  <si>
    <t>082044 Könyvtári szolgáltatások</t>
  </si>
  <si>
    <t>082063 Múzeumi, kiállítási tevékenység</t>
  </si>
  <si>
    <t>082091 Közművelődési- közösségi és társadalmi részvétel fejlesztése</t>
  </si>
  <si>
    <t>Költségvetési bevétel rovatrend</t>
  </si>
  <si>
    <t>Költségvetési kiadás rovatrand</t>
  </si>
  <si>
    <t>K1. Személyi juttatások</t>
  </si>
  <si>
    <t>K2. Munkaadókat terhelő járulékok és szociális hozzájárulási adók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</si>
  <si>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</si>
  <si>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</si>
  <si>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</si>
  <si>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</si>
  <si>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</si>
  <si>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Felhalmozási kiadások összesen:</t>
  </si>
  <si>
    <t>K512. Tartalékok</t>
  </si>
  <si>
    <t>K5. Egyéb működési célú kiadások (tartalékok nélkül)</t>
  </si>
  <si>
    <t>K9. Finanszírozási kiadások (működési)</t>
  </si>
  <si>
    <t>K9. Finanszírozási kiadások (felhalmozási)</t>
  </si>
  <si>
    <t>ebből: K915. Központi irányítószervi támogatás folyósítása</t>
  </si>
  <si>
    <t xml:space="preserve">B73. Egyéb felhalmozási célú átvett pénzeszközök 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</si>
  <si>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</si>
  <si>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</si>
  <si>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</si>
  <si>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</si>
  <si>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051040 Nem veszélyes hulladék kezelése ártalmatlanítása</t>
  </si>
  <si>
    <t>045120 Út-, autópálya építése</t>
  </si>
  <si>
    <t>045160 Helyi közutak, hidak, alagutak fenntartása</t>
  </si>
  <si>
    <t>083030 Egyéb kiadói tevékenyésg</t>
  </si>
  <si>
    <t>064010 Közvilágítás</t>
  </si>
  <si>
    <t>900070 Fejezeti és általános tartalékok elszámolása</t>
  </si>
  <si>
    <t>032020 Tűz és katasztrófavédelmi tevékenységek</t>
  </si>
  <si>
    <t>072111 Háziorvosi alapellátás</t>
  </si>
  <si>
    <t>072112 Háziorvosi ügyeleti ellátás</t>
  </si>
  <si>
    <t>072210 Járóbetegek gyógyító szakellátása</t>
  </si>
  <si>
    <t>074040 Fertőző megbetegedéseket megel.jár.ü.ell.</t>
  </si>
  <si>
    <t>102021 Idősek, demens betegek tartós bentlakásos ellátása</t>
  </si>
  <si>
    <t>104012 Gyermekek átmenti ellátása</t>
  </si>
  <si>
    <t>102030 Idősek, demens betegek nappali ellátása</t>
  </si>
  <si>
    <t>105010 Munkanélküliek, aktív korúak ellátása</t>
  </si>
  <si>
    <t>106020 Lakásfenntartással, lakhatással összefügg.ell-k</t>
  </si>
  <si>
    <t>107060 Egyéb szociális pénzbeni ellátások, tám-k</t>
  </si>
  <si>
    <t>101150 Betegségekkel ellátások, támogatások</t>
  </si>
  <si>
    <t>104042 Gyermekjóléti szolgáltatások</t>
  </si>
  <si>
    <t>107051 Szociális étkeztetés</t>
  </si>
  <si>
    <t>107052 Házi segítsgényújtás</t>
  </si>
  <si>
    <t>011130 Önk.-k és önk-i hav-k jogalkotói és ált.ig.tev.</t>
  </si>
  <si>
    <t>104060 A gyermek és fiatal családok életmin. Javítása</t>
  </si>
  <si>
    <t>K2. Munkaadókat terhelő járulékok és szociális hozzájárulási adó</t>
  </si>
  <si>
    <t>K5. Egyéb működési célú kiadások (tartalék nélkül)</t>
  </si>
  <si>
    <t>K512. Tartalék</t>
  </si>
  <si>
    <t>K5. Egyéb működési célú kiadások</t>
  </si>
  <si>
    <t>ebből: tartalék (működési)</t>
  </si>
  <si>
    <t>K512. Tartalék (felhalmozási)</t>
  </si>
  <si>
    <t>B3. Közhatalmi bevételek</t>
  </si>
  <si>
    <t>B8. Finanszírozási bevételek (működési)</t>
  </si>
  <si>
    <t>B8. Finanszírozási bevételek (felhalmozási)</t>
  </si>
  <si>
    <t>B21. Felhalmozási célú önkormányzati támogatások (központosított előirányzatok,  vis maior)</t>
  </si>
  <si>
    <t>ebből felhalmozási célú hielfelvétel</t>
  </si>
  <si>
    <t>072210 Járóbeteg gyógyító szakellátás</t>
  </si>
  <si>
    <t>084031 Civil szervezetek támogatása</t>
  </si>
  <si>
    <t>107060  Egyéb szociális pénzbeni ellátások,támogatások</t>
  </si>
  <si>
    <t>051040 Nem veszélyes hulladék kezelése,ártalmatlanítása</t>
  </si>
  <si>
    <t>107060 Egyéb szociális pénzbeni ellátások,támogatások</t>
  </si>
  <si>
    <t>016060 Országgyűlési,önkormányzati és európai parlamenti képviselő választáshoz kapcs.tevékenyésg/Országgyűlési képv.választás/</t>
  </si>
  <si>
    <t>016060 Országgyűlési,önkormányzati és európai parlamenti képviselő választáshoz kapcs.tevékenyésg /Európai parlamenti képv.választás/</t>
  </si>
  <si>
    <t>104051 Gyermekvédelmi pénzbeli és természetbeni ellátások</t>
  </si>
  <si>
    <t>104051 Gyermkvédelmi pénzbeli és természetbeni ellátások</t>
  </si>
  <si>
    <t xml:space="preserve">  ebből: képviselők juttatása</t>
  </si>
  <si>
    <t>K12 Külső személyi juttatások</t>
  </si>
  <si>
    <t>K11. Foglalkoztatottak személyi juttatásai</t>
  </si>
  <si>
    <t>K1. Személyi jellegű juttatás</t>
  </si>
  <si>
    <t>K3.Dologi kiadások</t>
  </si>
  <si>
    <t>K4.Ellátottak pénzbeli juttatásai</t>
  </si>
  <si>
    <t>K5. Egyéb működési célú kiadások  (tartalék nélkül)</t>
  </si>
  <si>
    <t>Tiszacsege központi orvosi ügyelet</t>
  </si>
  <si>
    <t>Debrecen - Nyíregyházi Egyházmegye</t>
  </si>
  <si>
    <t>Visszefizetési kötelezettség</t>
  </si>
  <si>
    <t>Temetési kölcsön</t>
  </si>
  <si>
    <t>Munkahelyteremtő támogatás</t>
  </si>
  <si>
    <t>Környezetvédelmi pályázati támogatás</t>
  </si>
  <si>
    <t>Egyeki Sportbarátok Sport Egyesülete</t>
  </si>
  <si>
    <t>Polgárőrség</t>
  </si>
  <si>
    <t>K915. Központi, irányítószervi támogatás</t>
  </si>
  <si>
    <t>K91.Hiteltörlesztés államháztartáson kívülre (működési )</t>
  </si>
  <si>
    <t>Móra Ferenc Katolikus Ált.Isk.és Óvoda</t>
  </si>
  <si>
    <t>Kispereg támogatás /templom helyreáll.támog. /</t>
  </si>
  <si>
    <t>Népdalkör</t>
  </si>
  <si>
    <t>B1. Működési célú támogatások államházartáson belülről</t>
  </si>
  <si>
    <t>B111. Helyi önkormányzatok működsésének ált.támogatásai</t>
  </si>
  <si>
    <t>B113. Települési önkormányzatok szoc.és gyermekjóléti fel.támog.</t>
  </si>
  <si>
    <t>B114.Települési önkormányzatok kulturális feladatainak támog.</t>
  </si>
  <si>
    <t>B115. Működési célú központosított eilőirányzatok</t>
  </si>
  <si>
    <t>B116. Helyi önkormányzatok kiegészítő támogatása</t>
  </si>
  <si>
    <t xml:space="preserve">B16. Egyéb működési célú támogatások bevételei államházt. belülről </t>
  </si>
  <si>
    <t>B21. Felhalmozási célú önkormányzati támogatások</t>
  </si>
  <si>
    <t>B25. Egyéb felhalmozási célú támogatások bevételei államháztartáson belülről</t>
  </si>
  <si>
    <t>B3.Közhatalmi bevétel</t>
  </si>
  <si>
    <t>B34.Vagyoni típusú adók</t>
  </si>
  <si>
    <t>B35. Termékek és szolgáltatások adói</t>
  </si>
  <si>
    <t>B351. Értékesítési és forgalmi adók</t>
  </si>
  <si>
    <t>B354.  Gépjárműadók</t>
  </si>
  <si>
    <t>B36. Egyéb közhatalmi bevételek</t>
  </si>
  <si>
    <t xml:space="preserve">   B5. Felhalmozási bevételek</t>
  </si>
  <si>
    <t>B6. Működési célú átvett pézeszközök</t>
  </si>
  <si>
    <t>B72. Felhalmozási célú visszatérítendő támogatások , kölcsönök visszatérülése államháztartáson kívülről</t>
  </si>
  <si>
    <t>B73. Egyéb felhalmozási célú átvett pénzeszközök</t>
  </si>
  <si>
    <t xml:space="preserve">KÖLTSÉGVETÉSI BEVÉTELEK ÖSSZESEN : </t>
  </si>
  <si>
    <t>B811. Hitel,kölcsön felvétel államháztartáson kívülről</t>
  </si>
  <si>
    <t>27</t>
  </si>
  <si>
    <t>K1.Személyi juttatások</t>
  </si>
  <si>
    <t>K12. Külső személyi juttatások</t>
  </si>
  <si>
    <t>K4. Ellátottak pénzbeli juttatása</t>
  </si>
  <si>
    <t xml:space="preserve">K5. Egyéb működési célú kiadások </t>
  </si>
  <si>
    <t>K512. Tartalékok (felhalmozási)</t>
  </si>
  <si>
    <t xml:space="preserve">   K512.  Tartalékok (működési)</t>
  </si>
  <si>
    <t>K7. Felújítás</t>
  </si>
  <si>
    <t xml:space="preserve"> KIADÁSOK ÖSSZESEN: </t>
  </si>
  <si>
    <t xml:space="preserve"> K6. Beruházás</t>
  </si>
  <si>
    <t>7</t>
  </si>
  <si>
    <t>Kormányzati funkció</t>
  </si>
  <si>
    <t>ÉAOP-4.1.2/A "védőnői szolgálat épületénk külső - belső felújítása</t>
  </si>
  <si>
    <t>061020</t>
  </si>
  <si>
    <t>044320</t>
  </si>
  <si>
    <t>013320</t>
  </si>
  <si>
    <t>Ravatalozó ajtó felújítás</t>
  </si>
  <si>
    <t>045120</t>
  </si>
  <si>
    <t>Önkormányzati utak felújítása</t>
  </si>
  <si>
    <t>Horgászturizmushoz kapcsolód pihenőpark és sétaút terv készítés</t>
  </si>
  <si>
    <t>Esélyt az állatoknak - Gyepmesteri telep létesítése Egyeken terv készítés</t>
  </si>
  <si>
    <t>Polgármesteri Hivatal nyílászáró csere</t>
  </si>
  <si>
    <t>Étterem épület tetőcsere,terv készítés</t>
  </si>
  <si>
    <t>Étterem épület belső építészeti átalakítása:terv készítés,belső átalakítás</t>
  </si>
  <si>
    <t>Étterem épület fűtéskorszerűsítés,terv készítés kazán beépítése</t>
  </si>
  <si>
    <t xml:space="preserve">Önkormányzati épület( Egyeki Szöghatár Kft.által használt) fűtéskorszerűsítés terv készítés </t>
  </si>
  <si>
    <t>Művelődési Ház  épület, tetőcsere,terv készítés</t>
  </si>
  <si>
    <t>Rendőrörs épületének belső átalakítása</t>
  </si>
  <si>
    <t>Üzemcsarnok létesítés: terv készítés</t>
  </si>
  <si>
    <t>Vasút- Fő utca járda építés: terv készítés</t>
  </si>
  <si>
    <t>Zúzott kő vásárlás</t>
  </si>
  <si>
    <t>Önkormányzati út építés terv készítés</t>
  </si>
  <si>
    <t>Polgármesteri Hivatal udvarának aszfaltozása</t>
  </si>
  <si>
    <t>066020</t>
  </si>
  <si>
    <t>TÁMOP- 6.1.2. " Egészségre és sportra való nevelés"</t>
  </si>
  <si>
    <t>Ingatlanok vásárlása</t>
  </si>
  <si>
    <t>B8113. Rövid lejáratú hitelek kölcsönk felvétele</t>
  </si>
  <si>
    <t>B8111. Hosszú lejáratú hitelek, kölcsönök felvétele</t>
  </si>
  <si>
    <t>Bálázógép vásárlása</t>
  </si>
  <si>
    <t>Bútor vásárlás (Víg u.1.</t>
  </si>
  <si>
    <t>107055</t>
  </si>
  <si>
    <t>Tanyagondnoki szolgálat fejlesztése: navigáció beszerzés</t>
  </si>
  <si>
    <t>Hűtőkamra kialakítása</t>
  </si>
  <si>
    <t>011130</t>
  </si>
  <si>
    <t>Pénzügyi szoftver vásárlás</t>
  </si>
  <si>
    <t>053020</t>
  </si>
  <si>
    <t>KEOP-7.1.0"Egyek Nagyközség szennyvízkezelése"</t>
  </si>
  <si>
    <t>072210</t>
  </si>
  <si>
    <t>Visszatérítendő támogatások</t>
  </si>
  <si>
    <t>Felhalmozási célú pénzeszközátadás államháztartáson kívülre (Zrínyi u.)</t>
  </si>
  <si>
    <t>900060</t>
  </si>
  <si>
    <t>Fejlesztési célú támogatást megelőlegező hitel törlesztés</t>
  </si>
  <si>
    <t>900070</t>
  </si>
  <si>
    <t>Felhalmozási célú tartalék</t>
  </si>
  <si>
    <t>27.</t>
  </si>
  <si>
    <t>28.</t>
  </si>
  <si>
    <t>29.</t>
  </si>
  <si>
    <t>Polgármeteri Hivatal bútorzat</t>
  </si>
  <si>
    <t>Polgármesteri Hivatal szellemi termék</t>
  </si>
  <si>
    <t>Polgármesteri Hivatal: kisértékű informatikai eszköz beszerzés</t>
  </si>
  <si>
    <t>Polgármesteri Hivatal: kisértékű gép,berendezés beszerzés</t>
  </si>
  <si>
    <t>Tájház felújítás</t>
  </si>
  <si>
    <t>Műfüves pálya kialakítása: terv készítés</t>
  </si>
  <si>
    <t>Tanyagondnoki szolgálat fejlesztése: defibrillátor beszerzés</t>
  </si>
  <si>
    <t>041233</t>
  </si>
  <si>
    <t>041237</t>
  </si>
  <si>
    <t>082044</t>
  </si>
  <si>
    <t>Tárkányi Béla Könyvtár és Művelődési Ház kisért.tárgyi eszk.besz.</t>
  </si>
  <si>
    <t>Tanyagondnoki szolg. Eszközbeszerzés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</si>
  <si>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</si>
  <si>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</si>
  <si>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</si>
  <si>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</si>
  <si>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</si>
  <si>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</si>
  <si>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</si>
  <si>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</si>
  <si>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</si>
  <si>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K512. Tartaléki (működési )</t>
  </si>
  <si>
    <t>Közfoglalkoztatásal kapcsolatos felhalmozási célú kiadások</t>
  </si>
  <si>
    <t xml:space="preserve">   ebből: választott tisztségviselők juttatásai</t>
  </si>
  <si>
    <t xml:space="preserve">   </t>
  </si>
  <si>
    <t>016060 Országgyűlési,önkormányzati és európai parlamenti képviselő választáshoz kapcs.tevékenyésg /Helyi Önkormányzati képv.választás/</t>
  </si>
  <si>
    <t>016060 Országgyűlési,önkormányzati és európai parlamenti képviselő választáshoz kapcs.tevékenyésg//Európai parlamenti képv.választás/</t>
  </si>
  <si>
    <t>Látássérültek Egyesülete</t>
  </si>
  <si>
    <t xml:space="preserve"> Egyeki Szöghatár Nonprofit Kft. </t>
  </si>
  <si>
    <t>Egyeki Egyeki Szöghatár Nonprofit Kft. Kölcsön</t>
  </si>
  <si>
    <t>Egyéb működ.c.támog.vállalkozásoknak</t>
  </si>
  <si>
    <t>013350</t>
  </si>
  <si>
    <t>Vízmű Zrt.üzemeltetésre átvett eszközök felújítása</t>
  </si>
  <si>
    <t>Vízmű Zrt.üzemeltetésre átvett egyéb építmény</t>
  </si>
  <si>
    <t>Vízmű Zrt.üzemeltetésre átvett épület felújítása</t>
  </si>
  <si>
    <t>B14 Államháztartáson belüli megelőlegezések</t>
  </si>
  <si>
    <t>018030 Támogatási célú finanszírozási műveletek</t>
  </si>
  <si>
    <t>074051 Nem fertőző megbetegedések megelőzése</t>
  </si>
  <si>
    <t>016060 Országgyűlési,önkormányzati és európai parlamenti képviselő választáshoz kapcs.tevékenyésg//Helyi önkormányzati képv.választás/</t>
  </si>
  <si>
    <t>28</t>
  </si>
  <si>
    <t>B814 Államháztartáson belüli megelőlegezések</t>
  </si>
  <si>
    <t>016060 Országgyűlési,önkormányzati és európai parlamenti képviselő választáshoz kapcs.tevékenyésg /Helyi önkormányzati  képv.választás/</t>
  </si>
  <si>
    <t>016060 Országgyűlési,önkormányzati és európai parlamenti képviselő választáshoz kapcs.tevékenyésg /Nemzetiségi Önkormányzati  képv.választás/</t>
  </si>
  <si>
    <t>045120 Út,autópálya építése</t>
  </si>
  <si>
    <t>016060 Országgyűlési,önkormányzati és európai parlamenti képviselő választáshoz kapcs.tevékenyésg /Nemzetiségi Önkormányzati képv.választás/</t>
  </si>
  <si>
    <t>Elvonasok,befizetések intézm.alulfinansz.m.</t>
  </si>
  <si>
    <t>Egyeki Mentőállomás</t>
  </si>
  <si>
    <t>Polgármesteri Hivatal egyéb gép,berendezés</t>
  </si>
  <si>
    <t>106010</t>
  </si>
  <si>
    <t>Lakóingatlan bérbeadás,üzemeltetése/Kisértékű t.eszköz beszerzés</t>
  </si>
  <si>
    <t>013351</t>
  </si>
  <si>
    <t>Riasztórendszer kiépítése T.háza</t>
  </si>
  <si>
    <t xml:space="preserve">084031 </t>
  </si>
  <si>
    <t>Civil szervezetek felhalmozási támogatása/Polgárőrség</t>
  </si>
  <si>
    <t>Vízkárelhárítási terv</t>
  </si>
  <si>
    <t>Sportköz elektromos hálózat kiépítése</t>
  </si>
  <si>
    <t>018030 Támogatási c.finanszírozási műveletek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</si>
</sst>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7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u val="single"/>
      <sz val="8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8"/>
      <color indexed="8"/>
      <name val="Arial"/>
      <family val="2"/>
    </font>
    <font>
      <b/>
      <sz val="9"/>
      <name val="Arial CE"/>
      <family val="0"/>
    </font>
    <font>
      <sz val="14"/>
      <name val="Arial"/>
      <family val="2"/>
    </font>
    <font>
      <b/>
      <sz val="16"/>
      <name val="Arial CE"/>
      <family val="0"/>
    </font>
    <font>
      <b/>
      <i/>
      <sz val="11"/>
      <name val="Arial"/>
      <family val="2"/>
    </font>
    <font>
      <i/>
      <sz val="9"/>
      <name val="Arial CE"/>
      <family val="0"/>
    </font>
    <font>
      <b/>
      <u val="single"/>
      <sz val="9"/>
      <name val="Arial CE"/>
      <family val="0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19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3" fontId="13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13" fillId="3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21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4" fontId="18" fillId="0" borderId="0" xfId="54" applyNumberFormat="1" applyFont="1" applyFill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5" fillId="0" borderId="22" xfId="54" applyFont="1" applyFill="1" applyBorder="1" applyAlignment="1" applyProtection="1">
      <alignment horizontal="center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23" xfId="54" applyFont="1" applyFill="1" applyBorder="1" applyAlignment="1" applyProtection="1">
      <alignment horizontal="left" vertical="center" wrapText="1" indent="1"/>
      <protection/>
    </xf>
    <xf numFmtId="0" fontId="9" fillId="0" borderId="21" xfId="54" applyFont="1" applyFill="1" applyBorder="1" applyAlignment="1" applyProtection="1">
      <alignment horizontal="left" vertical="center" wrapText="1" indent="1"/>
      <protection/>
    </xf>
    <xf numFmtId="0" fontId="9" fillId="0" borderId="25" xfId="54" applyFont="1" applyFill="1" applyBorder="1" applyAlignment="1" applyProtection="1">
      <alignment horizontal="left" vertical="center" wrapText="1" indent="1"/>
      <protection/>
    </xf>
    <xf numFmtId="0" fontId="9" fillId="0" borderId="21" xfId="54" applyFont="1" applyFill="1" applyBorder="1" applyAlignment="1" applyProtection="1">
      <alignment horizontal="left" vertical="center" wrapText="1" indent="2"/>
      <protection/>
    </xf>
    <xf numFmtId="0" fontId="9" fillId="0" borderId="26" xfId="54" applyFont="1" applyFill="1" applyBorder="1" applyAlignment="1" applyProtection="1">
      <alignment horizontal="left" vertical="center" wrapText="1" indent="1"/>
      <protection/>
    </xf>
    <xf numFmtId="164" fontId="5" fillId="0" borderId="27" xfId="54" applyNumberFormat="1" applyFont="1" applyFill="1" applyBorder="1" applyAlignment="1" applyProtection="1">
      <alignment horizontal="centerContinuous" vertical="center"/>
      <protection/>
    </xf>
    <xf numFmtId="0" fontId="5" fillId="0" borderId="28" xfId="54" applyFont="1" applyFill="1" applyBorder="1" applyAlignment="1" applyProtection="1">
      <alignment vertical="center" wrapText="1"/>
      <protection/>
    </xf>
    <xf numFmtId="164" fontId="5" fillId="0" borderId="29" xfId="54" applyNumberFormat="1" applyFont="1" applyFill="1" applyBorder="1" applyAlignment="1" applyProtection="1">
      <alignment vertical="center" wrapText="1"/>
      <protection/>
    </xf>
    <xf numFmtId="164" fontId="9" fillId="0" borderId="30" xfId="54" applyNumberFormat="1" applyFont="1" applyFill="1" applyBorder="1" applyAlignment="1" applyProtection="1">
      <alignment vertical="center" wrapText="1"/>
      <protection locked="0"/>
    </xf>
    <xf numFmtId="164" fontId="9" fillId="0" borderId="31" xfId="54" applyNumberFormat="1" applyFont="1" applyFill="1" applyBorder="1" applyAlignment="1" applyProtection="1">
      <alignment vertical="center" wrapText="1"/>
      <protection locked="0"/>
    </xf>
    <xf numFmtId="164" fontId="9" fillId="0" borderId="32" xfId="54" applyNumberFormat="1" applyFont="1" applyFill="1" applyBorder="1" applyAlignment="1" applyProtection="1">
      <alignment vertical="center" wrapText="1"/>
      <protection locked="0"/>
    </xf>
    <xf numFmtId="0" fontId="9" fillId="0" borderId="33" xfId="54" applyFont="1" applyFill="1" applyBorder="1" applyAlignment="1" applyProtection="1">
      <alignment horizontal="left" vertical="center" wrapText="1" indent="1"/>
      <protection/>
    </xf>
    <xf numFmtId="164" fontId="9" fillId="0" borderId="34" xfId="54" applyNumberFormat="1" applyFont="1" applyFill="1" applyBorder="1" applyAlignment="1" applyProtection="1">
      <alignment vertical="center" wrapText="1"/>
      <protection locked="0"/>
    </xf>
    <xf numFmtId="0" fontId="5" fillId="0" borderId="23" xfId="54" applyFont="1" applyFill="1" applyBorder="1" applyAlignment="1" applyProtection="1">
      <alignment vertical="center" wrapText="1"/>
      <protection/>
    </xf>
    <xf numFmtId="164" fontId="5" fillId="0" borderId="24" xfId="54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9" fillId="0" borderId="35" xfId="0" applyFont="1" applyBorder="1" applyAlignment="1">
      <alignment/>
    </xf>
    <xf numFmtId="0" fontId="23" fillId="0" borderId="0" xfId="0" applyFont="1" applyAlignment="1">
      <alignment/>
    </xf>
    <xf numFmtId="0" fontId="9" fillId="0" borderId="3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37" xfId="0" applyFont="1" applyBorder="1" applyAlignment="1">
      <alignment/>
    </xf>
    <xf numFmtId="165" fontId="9" fillId="33" borderId="15" xfId="4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5" fontId="5" fillId="0" borderId="24" xfId="40" applyNumberFormat="1" applyFont="1" applyFill="1" applyBorder="1" applyAlignment="1" applyProtection="1">
      <alignment vertical="center" wrapText="1"/>
      <protection/>
    </xf>
    <xf numFmtId="165" fontId="2" fillId="0" borderId="15" xfId="40" applyNumberFormat="1" applyFont="1" applyBorder="1" applyAlignment="1">
      <alignment horizontal="center"/>
    </xf>
    <xf numFmtId="165" fontId="9" fillId="33" borderId="15" xfId="40" applyNumberFormat="1" applyFont="1" applyFill="1" applyBorder="1" applyAlignment="1">
      <alignment/>
    </xf>
    <xf numFmtId="0" fontId="24" fillId="0" borderId="0" xfId="0" applyFont="1" applyAlignment="1">
      <alignment/>
    </xf>
    <xf numFmtId="165" fontId="10" fillId="33" borderId="15" xfId="40" applyNumberFormat="1" applyFont="1" applyFill="1" applyBorder="1" applyAlignment="1">
      <alignment/>
    </xf>
    <xf numFmtId="0" fontId="25" fillId="0" borderId="0" xfId="0" applyFont="1" applyAlignment="1">
      <alignment/>
    </xf>
    <xf numFmtId="0" fontId="5" fillId="0" borderId="38" xfId="54" applyFont="1" applyFill="1" applyBorder="1" applyAlignment="1" applyProtection="1">
      <alignment horizontal="left" vertical="center" wrapText="1" indent="1"/>
      <protection/>
    </xf>
    <xf numFmtId="165" fontId="5" fillId="0" borderId="15" xfId="40" applyNumberFormat="1" applyFont="1" applyFill="1" applyBorder="1" applyAlignment="1" applyProtection="1">
      <alignment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0" xfId="54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>
      <alignment/>
    </xf>
    <xf numFmtId="0" fontId="9" fillId="0" borderId="42" xfId="0" applyFont="1" applyBorder="1" applyAlignment="1">
      <alignment/>
    </xf>
    <xf numFmtId="165" fontId="9" fillId="0" borderId="35" xfId="40" applyNumberFormat="1" applyFont="1" applyBorder="1" applyAlignment="1">
      <alignment/>
    </xf>
    <xf numFmtId="165" fontId="5" fillId="0" borderId="15" xfId="40" applyNumberFormat="1" applyFont="1" applyBorder="1" applyAlignment="1">
      <alignment horizontal="right"/>
    </xf>
    <xf numFmtId="0" fontId="9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" fillId="0" borderId="44" xfId="0" applyFont="1" applyBorder="1" applyAlignment="1">
      <alignment/>
    </xf>
    <xf numFmtId="165" fontId="0" fillId="0" borderId="35" xfId="40" applyNumberFormat="1" applyFont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21" xfId="0" applyFont="1" applyBorder="1" applyAlignment="1">
      <alignment wrapText="1"/>
    </xf>
    <xf numFmtId="165" fontId="3" fillId="0" borderId="0" xfId="40" applyNumberFormat="1" applyFont="1" applyAlignment="1">
      <alignment/>
    </xf>
    <xf numFmtId="165" fontId="9" fillId="0" borderId="15" xfId="4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9" fillId="0" borderId="0" xfId="40" applyNumberFormat="1" applyFont="1" applyAlignment="1">
      <alignment/>
    </xf>
    <xf numFmtId="0" fontId="9" fillId="0" borderId="40" xfId="54" applyFont="1" applyFill="1" applyBorder="1" applyAlignment="1" applyProtection="1">
      <alignment horizontal="left" vertical="center" wrapText="1" indent="2"/>
      <protection/>
    </xf>
    <xf numFmtId="0" fontId="9" fillId="0" borderId="45" xfId="54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65" fontId="5" fillId="33" borderId="15" xfId="4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165" fontId="21" fillId="0" borderId="0" xfId="40" applyNumberFormat="1" applyFont="1" applyAlignment="1">
      <alignment/>
    </xf>
    <xf numFmtId="165" fontId="23" fillId="0" borderId="0" xfId="40" applyNumberFormat="1" applyFont="1" applyAlignment="1">
      <alignment/>
    </xf>
    <xf numFmtId="3" fontId="9" fillId="33" borderId="21" xfId="0" applyNumberFormat="1" applyFont="1" applyFill="1" applyBorder="1" applyAlignment="1">
      <alignment/>
    </xf>
    <xf numFmtId="3" fontId="9" fillId="33" borderId="46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wrapText="1"/>
    </xf>
    <xf numFmtId="3" fontId="17" fillId="33" borderId="15" xfId="0" applyNumberFormat="1" applyFont="1" applyFill="1" applyBorder="1" applyAlignment="1">
      <alignment/>
    </xf>
    <xf numFmtId="3" fontId="9" fillId="33" borderId="21" xfId="0" applyNumberFormat="1" applyFont="1" applyFill="1" applyBorder="1" applyAlignment="1">
      <alignment/>
    </xf>
    <xf numFmtId="3" fontId="9" fillId="33" borderId="33" xfId="0" applyNumberFormat="1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3" fontId="5" fillId="33" borderId="41" xfId="0" applyNumberFormat="1" applyFont="1" applyFill="1" applyBorder="1" applyAlignment="1">
      <alignment wrapText="1"/>
    </xf>
    <xf numFmtId="3" fontId="5" fillId="33" borderId="14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3" fontId="11" fillId="33" borderId="32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wrapText="1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5" fontId="9" fillId="33" borderId="35" xfId="40" applyNumberFormat="1" applyFont="1" applyFill="1" applyBorder="1" applyAlignment="1">
      <alignment/>
    </xf>
    <xf numFmtId="165" fontId="10" fillId="33" borderId="35" xfId="4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3" fontId="5" fillId="0" borderId="15" xfId="0" applyNumberFormat="1" applyFont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0" xfId="0" applyFont="1" applyBorder="1" applyAlignment="1">
      <alignment horizontal="center"/>
    </xf>
    <xf numFmtId="165" fontId="9" fillId="0" borderId="0" xfId="4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5" fillId="0" borderId="15" xfId="4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5" fontId="9" fillId="0" borderId="16" xfId="4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9" fillId="0" borderId="49" xfId="40" applyNumberFormat="1" applyFont="1" applyBorder="1" applyAlignment="1">
      <alignment/>
    </xf>
    <xf numFmtId="0" fontId="0" fillId="0" borderId="42" xfId="0" applyBorder="1" applyAlignment="1">
      <alignment/>
    </xf>
    <xf numFmtId="165" fontId="0" fillId="0" borderId="0" xfId="40" applyNumberFormat="1" applyFont="1" applyAlignment="1">
      <alignment/>
    </xf>
    <xf numFmtId="0" fontId="5" fillId="33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3" fontId="9" fillId="33" borderId="46" xfId="0" applyNumberFormat="1" applyFont="1" applyFill="1" applyBorder="1" applyAlignment="1">
      <alignment/>
    </xf>
    <xf numFmtId="3" fontId="9" fillId="33" borderId="32" xfId="0" applyNumberFormat="1" applyFont="1" applyFill="1" applyBorder="1" applyAlignment="1">
      <alignment/>
    </xf>
    <xf numFmtId="165" fontId="30" fillId="0" borderId="0" xfId="40" applyNumberFormat="1" applyFont="1" applyAlignment="1">
      <alignment/>
    </xf>
    <xf numFmtId="0" fontId="30" fillId="0" borderId="0" xfId="0" applyFont="1" applyAlignment="1">
      <alignment/>
    </xf>
    <xf numFmtId="3" fontId="10" fillId="33" borderId="25" xfId="0" applyNumberFormat="1" applyFont="1" applyFill="1" applyBorder="1" applyAlignment="1">
      <alignment/>
    </xf>
    <xf numFmtId="3" fontId="10" fillId="33" borderId="43" xfId="0" applyNumberFormat="1" applyFont="1" applyFill="1" applyBorder="1" applyAlignment="1">
      <alignment/>
    </xf>
    <xf numFmtId="3" fontId="9" fillId="33" borderId="50" xfId="0" applyNumberFormat="1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3" fontId="9" fillId="33" borderId="51" xfId="0" applyNumberFormat="1" applyFont="1" applyFill="1" applyBorder="1" applyAlignment="1">
      <alignment wrapText="1"/>
    </xf>
    <xf numFmtId="3" fontId="11" fillId="33" borderId="52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 horizontal="center" vertical="center"/>
    </xf>
    <xf numFmtId="165" fontId="2" fillId="0" borderId="53" xfId="40" applyNumberFormat="1" applyFont="1" applyBorder="1" applyAlignment="1">
      <alignment horizontal="center"/>
    </xf>
    <xf numFmtId="165" fontId="0" fillId="0" borderId="35" xfId="40" applyNumberFormat="1" applyFont="1" applyBorder="1" applyAlignment="1">
      <alignment/>
    </xf>
    <xf numFmtId="165" fontId="0" fillId="0" borderId="36" xfId="40" applyNumberFormat="1" applyFont="1" applyBorder="1" applyAlignment="1">
      <alignment/>
    </xf>
    <xf numFmtId="0" fontId="13" fillId="33" borderId="15" xfId="0" applyFont="1" applyFill="1" applyBorder="1" applyAlignment="1">
      <alignment/>
    </xf>
    <xf numFmtId="165" fontId="2" fillId="33" borderId="54" xfId="0" applyNumberFormat="1" applyFont="1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5" fontId="2" fillId="0" borderId="15" xfId="40" applyNumberFormat="1" applyFont="1" applyFill="1" applyBorder="1" applyAlignment="1">
      <alignment horizontal="center"/>
    </xf>
    <xf numFmtId="3" fontId="9" fillId="33" borderId="25" xfId="0" applyNumberFormat="1" applyFont="1" applyFill="1" applyBorder="1" applyAlignment="1">
      <alignment/>
    </xf>
    <xf numFmtId="3" fontId="9" fillId="33" borderId="53" xfId="0" applyNumberFormat="1" applyFont="1" applyFill="1" applyBorder="1" applyAlignment="1">
      <alignment/>
    </xf>
    <xf numFmtId="3" fontId="9" fillId="33" borderId="55" xfId="0" applyNumberFormat="1" applyFont="1" applyFill="1" applyBorder="1" applyAlignment="1">
      <alignment/>
    </xf>
    <xf numFmtId="0" fontId="0" fillId="0" borderId="56" xfId="0" applyBorder="1" applyAlignment="1">
      <alignment/>
    </xf>
    <xf numFmtId="165" fontId="0" fillId="0" borderId="56" xfId="40" applyNumberFormat="1" applyFont="1" applyBorder="1" applyAlignment="1">
      <alignment/>
    </xf>
    <xf numFmtId="165" fontId="5" fillId="0" borderId="15" xfId="40" applyNumberFormat="1" applyFont="1" applyBorder="1" applyAlignment="1">
      <alignment/>
    </xf>
    <xf numFmtId="165" fontId="9" fillId="0" borderId="56" xfId="40" applyNumberFormat="1" applyFont="1" applyBorder="1" applyAlignment="1">
      <alignment/>
    </xf>
    <xf numFmtId="165" fontId="5" fillId="0" borderId="47" xfId="40" applyNumberFormat="1" applyFont="1" applyBorder="1" applyAlignment="1">
      <alignment/>
    </xf>
    <xf numFmtId="165" fontId="5" fillId="0" borderId="24" xfId="40" applyNumberFormat="1" applyFont="1" applyFill="1" applyBorder="1" applyAlignment="1" applyProtection="1">
      <alignment horizontal="center" vertical="center" wrapText="1"/>
      <protection/>
    </xf>
    <xf numFmtId="165" fontId="9" fillId="0" borderId="53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31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left" vertical="center" wrapText="1" indent="1"/>
      <protection/>
    </xf>
    <xf numFmtId="165" fontId="5" fillId="0" borderId="29" xfId="40" applyNumberFormat="1" applyFont="1" applyFill="1" applyBorder="1" applyAlignment="1" applyProtection="1">
      <alignment horizontal="center" vertical="center" wrapText="1"/>
      <protection/>
    </xf>
    <xf numFmtId="165" fontId="9" fillId="0" borderId="30" xfId="4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>
      <alignment horizontal="right"/>
    </xf>
    <xf numFmtId="3" fontId="8" fillId="33" borderId="41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 wrapText="1"/>
    </xf>
    <xf numFmtId="3" fontId="9" fillId="0" borderId="25" xfId="0" applyNumberFormat="1" applyFont="1" applyFill="1" applyBorder="1" applyAlignment="1">
      <alignment/>
    </xf>
    <xf numFmtId="3" fontId="9" fillId="0" borderId="56" xfId="0" applyNumberFormat="1" applyFont="1" applyFill="1" applyBorder="1" applyAlignment="1">
      <alignment wrapText="1"/>
    </xf>
    <xf numFmtId="3" fontId="9" fillId="0" borderId="46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wrapText="1"/>
    </xf>
    <xf numFmtId="3" fontId="5" fillId="0" borderId="38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 wrapText="1"/>
    </xf>
    <xf numFmtId="3" fontId="10" fillId="0" borderId="21" xfId="0" applyNumberFormat="1" applyFont="1" applyFill="1" applyBorder="1" applyAlignment="1">
      <alignment/>
    </xf>
    <xf numFmtId="165" fontId="9" fillId="33" borderId="58" xfId="40" applyNumberFormat="1" applyFont="1" applyFill="1" applyBorder="1" applyAlignment="1">
      <alignment/>
    </xf>
    <xf numFmtId="165" fontId="10" fillId="33" borderId="58" xfId="4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6" xfId="0" applyFont="1" applyBorder="1" applyAlignment="1">
      <alignment/>
    </xf>
    <xf numFmtId="165" fontId="0" fillId="0" borderId="36" xfId="40" applyNumberFormat="1" applyFont="1" applyBorder="1" applyAlignment="1">
      <alignment/>
    </xf>
    <xf numFmtId="0" fontId="29" fillId="0" borderId="19" xfId="0" applyFont="1" applyBorder="1" applyAlignment="1">
      <alignment horizontal="left"/>
    </xf>
    <xf numFmtId="165" fontId="9" fillId="33" borderId="15" xfId="40" applyNumberFormat="1" applyFont="1" applyFill="1" applyBorder="1" applyAlignment="1">
      <alignment/>
    </xf>
    <xf numFmtId="165" fontId="9" fillId="0" borderId="12" xfId="40" applyNumberFormat="1" applyFont="1" applyBorder="1" applyAlignment="1">
      <alignment horizontal="center"/>
    </xf>
    <xf numFmtId="165" fontId="9" fillId="0" borderId="15" xfId="40" applyNumberFormat="1" applyFont="1" applyBorder="1" applyAlignment="1">
      <alignment horizontal="center"/>
    </xf>
    <xf numFmtId="165" fontId="9" fillId="0" borderId="15" xfId="40" applyNumberFormat="1" applyFont="1" applyBorder="1" applyAlignment="1">
      <alignment/>
    </xf>
    <xf numFmtId="165" fontId="9" fillId="0" borderId="12" xfId="40" applyNumberFormat="1" applyFont="1" applyBorder="1" applyAlignment="1">
      <alignment/>
    </xf>
    <xf numFmtId="165" fontId="9" fillId="0" borderId="14" xfId="40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9" fillId="0" borderId="0" xfId="40" applyNumberFormat="1" applyFont="1" applyFill="1" applyBorder="1" applyAlignment="1">
      <alignment/>
    </xf>
    <xf numFmtId="165" fontId="5" fillId="0" borderId="59" xfId="4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0" fontId="3" fillId="0" borderId="37" xfId="0" applyFont="1" applyBorder="1" applyAlignment="1">
      <alignment/>
    </xf>
    <xf numFmtId="3" fontId="9" fillId="0" borderId="10" xfId="0" applyNumberFormat="1" applyFont="1" applyBorder="1" applyAlignment="1">
      <alignment horizontal="left" wrapText="1"/>
    </xf>
    <xf numFmtId="0" fontId="5" fillId="0" borderId="21" xfId="54" applyFont="1" applyFill="1" applyBorder="1" applyAlignment="1" applyProtection="1">
      <alignment horizontal="left" vertical="center" wrapText="1" indent="1"/>
      <protection/>
    </xf>
    <xf numFmtId="165" fontId="5" fillId="0" borderId="21" xfId="4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Border="1" applyAlignment="1">
      <alignment/>
    </xf>
    <xf numFmtId="3" fontId="11" fillId="0" borderId="35" xfId="0" applyNumberFormat="1" applyFont="1" applyFill="1" applyBorder="1" applyAlignment="1">
      <alignment wrapText="1"/>
    </xf>
    <xf numFmtId="3" fontId="11" fillId="0" borderId="21" xfId="0" applyNumberFormat="1" applyFont="1" applyFill="1" applyBorder="1" applyAlignment="1">
      <alignment/>
    </xf>
    <xf numFmtId="3" fontId="33" fillId="33" borderId="15" xfId="0" applyNumberFormat="1" applyFont="1" applyFill="1" applyBorder="1" applyAlignment="1">
      <alignment/>
    </xf>
    <xf numFmtId="165" fontId="34" fillId="0" borderId="0" xfId="40" applyNumberFormat="1" applyFont="1" applyAlignment="1">
      <alignment/>
    </xf>
    <xf numFmtId="0" fontId="34" fillId="0" borderId="0" xfId="0" applyFont="1" applyAlignment="1">
      <alignment/>
    </xf>
    <xf numFmtId="3" fontId="11" fillId="0" borderId="12" xfId="0" applyNumberFormat="1" applyFont="1" applyFill="1" applyBorder="1" applyAlignment="1">
      <alignment wrapText="1"/>
    </xf>
    <xf numFmtId="3" fontId="11" fillId="0" borderId="25" xfId="0" applyNumberFormat="1" applyFont="1" applyFill="1" applyBorder="1" applyAlignment="1">
      <alignment/>
    </xf>
    <xf numFmtId="3" fontId="11" fillId="0" borderId="56" xfId="0" applyNumberFormat="1" applyFont="1" applyFill="1" applyBorder="1" applyAlignment="1">
      <alignment wrapText="1"/>
    </xf>
    <xf numFmtId="3" fontId="11" fillId="0" borderId="46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3" fontId="11" fillId="33" borderId="50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0" fontId="34" fillId="0" borderId="21" xfId="0" applyFont="1" applyBorder="1" applyAlignment="1">
      <alignment wrapText="1"/>
    </xf>
    <xf numFmtId="3" fontId="11" fillId="0" borderId="46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8" fillId="0" borderId="56" xfId="0" applyNumberFormat="1" applyFont="1" applyFill="1" applyBorder="1" applyAlignment="1">
      <alignment wrapText="1"/>
    </xf>
    <xf numFmtId="3" fontId="5" fillId="0" borderId="46" xfId="0" applyNumberFormat="1" applyFont="1" applyFill="1" applyBorder="1" applyAlignment="1">
      <alignment/>
    </xf>
    <xf numFmtId="165" fontId="35" fillId="0" borderId="0" xfId="40" applyNumberFormat="1" applyFont="1" applyAlignment="1">
      <alignment/>
    </xf>
    <xf numFmtId="0" fontId="35" fillId="0" borderId="0" xfId="0" applyFont="1" applyAlignment="1">
      <alignment/>
    </xf>
    <xf numFmtId="3" fontId="9" fillId="33" borderId="60" xfId="0" applyNumberFormat="1" applyFont="1" applyFill="1" applyBorder="1" applyAlignment="1">
      <alignment wrapText="1"/>
    </xf>
    <xf numFmtId="3" fontId="11" fillId="33" borderId="61" xfId="0" applyNumberFormat="1" applyFont="1" applyFill="1" applyBorder="1" applyAlignment="1">
      <alignment wrapText="1"/>
    </xf>
    <xf numFmtId="3" fontId="11" fillId="33" borderId="26" xfId="0" applyNumberFormat="1" applyFont="1" applyFill="1" applyBorder="1" applyAlignment="1">
      <alignment/>
    </xf>
    <xf numFmtId="165" fontId="24" fillId="0" borderId="0" xfId="40" applyNumberFormat="1" applyFont="1" applyAlignment="1">
      <alignment/>
    </xf>
    <xf numFmtId="165" fontId="0" fillId="0" borderId="0" xfId="40" applyNumberFormat="1" applyFont="1" applyAlignment="1">
      <alignment horizontal="right"/>
    </xf>
    <xf numFmtId="0" fontId="0" fillId="0" borderId="0" xfId="0" applyAlignment="1">
      <alignment horizontal="right"/>
    </xf>
    <xf numFmtId="3" fontId="11" fillId="33" borderId="21" xfId="0" applyNumberFormat="1" applyFont="1" applyFill="1" applyBorder="1" applyAlignment="1">
      <alignment/>
    </xf>
    <xf numFmtId="3" fontId="9" fillId="33" borderId="21" xfId="0" applyNumberFormat="1" applyFont="1" applyFill="1" applyBorder="1" applyAlignment="1">
      <alignment horizontal="right"/>
    </xf>
    <xf numFmtId="3" fontId="11" fillId="33" borderId="21" xfId="0" applyNumberFormat="1" applyFont="1" applyFill="1" applyBorder="1" applyAlignment="1">
      <alignment horizontal="right"/>
    </xf>
    <xf numFmtId="3" fontId="11" fillId="33" borderId="51" xfId="0" applyNumberFormat="1" applyFont="1" applyFill="1" applyBorder="1" applyAlignment="1">
      <alignment wrapText="1"/>
    </xf>
    <xf numFmtId="3" fontId="11" fillId="33" borderId="3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17" fillId="33" borderId="25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wrapText="1"/>
    </xf>
    <xf numFmtId="3" fontId="9" fillId="33" borderId="15" xfId="0" applyNumberFormat="1" applyFont="1" applyFill="1" applyBorder="1" applyAlignment="1">
      <alignment wrapText="1"/>
    </xf>
    <xf numFmtId="3" fontId="9" fillId="33" borderId="23" xfId="0" applyNumberFormat="1" applyFont="1" applyFill="1" applyBorder="1" applyAlignment="1">
      <alignment/>
    </xf>
    <xf numFmtId="3" fontId="11" fillId="33" borderId="24" xfId="0" applyNumberFormat="1" applyFont="1" applyFill="1" applyBorder="1" applyAlignment="1">
      <alignment/>
    </xf>
    <xf numFmtId="0" fontId="29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65" fontId="2" fillId="0" borderId="58" xfId="40" applyNumberFormat="1" applyFont="1" applyBorder="1" applyAlignment="1">
      <alignment horizontal="center"/>
    </xf>
    <xf numFmtId="165" fontId="2" fillId="33" borderId="14" xfId="0" applyNumberFormat="1" applyFont="1" applyFill="1" applyBorder="1" applyAlignment="1">
      <alignment/>
    </xf>
    <xf numFmtId="0" fontId="0" fillId="0" borderId="21" xfId="0" applyBorder="1" applyAlignment="1">
      <alignment/>
    </xf>
    <xf numFmtId="165" fontId="0" fillId="0" borderId="58" xfId="40" applyNumberFormat="1" applyFont="1" applyBorder="1" applyAlignment="1">
      <alignment/>
    </xf>
    <xf numFmtId="165" fontId="0" fillId="0" borderId="21" xfId="40" applyNumberFormat="1" applyFont="1" applyBorder="1" applyAlignment="1">
      <alignment/>
    </xf>
    <xf numFmtId="3" fontId="13" fillId="33" borderId="13" xfId="0" applyNumberFormat="1" applyFont="1" applyFill="1" applyBorder="1" applyAlignment="1">
      <alignment horizontal="center" vertical="center"/>
    </xf>
    <xf numFmtId="165" fontId="2" fillId="0" borderId="21" xfId="0" applyNumberFormat="1" applyFont="1" applyBorder="1" applyAlignment="1">
      <alignment/>
    </xf>
    <xf numFmtId="165" fontId="9" fillId="0" borderId="15" xfId="40" applyNumberFormat="1" applyFont="1" applyBorder="1" applyAlignment="1">
      <alignment horizontal="center"/>
    </xf>
    <xf numFmtId="49" fontId="12" fillId="0" borderId="15" xfId="0" applyNumberFormat="1" applyFont="1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19" xfId="0" applyFont="1" applyBorder="1" applyAlignment="1">
      <alignment horizontal="left"/>
    </xf>
    <xf numFmtId="0" fontId="36" fillId="0" borderId="19" xfId="0" applyFont="1" applyBorder="1" applyAlignment="1">
      <alignment wrapText="1"/>
    </xf>
    <xf numFmtId="0" fontId="36" fillId="0" borderId="20" xfId="0" applyFont="1" applyBorder="1" applyAlignment="1">
      <alignment/>
    </xf>
    <xf numFmtId="165" fontId="27" fillId="33" borderId="21" xfId="40" applyNumberFormat="1" applyFont="1" applyFill="1" applyBorder="1" applyAlignment="1">
      <alignment/>
    </xf>
    <xf numFmtId="3" fontId="27" fillId="33" borderId="21" xfId="0" applyNumberFormat="1" applyFont="1" applyFill="1" applyBorder="1" applyAlignment="1">
      <alignment/>
    </xf>
    <xf numFmtId="165" fontId="26" fillId="0" borderId="21" xfId="40" applyNumberFormat="1" applyFont="1" applyBorder="1" applyAlignment="1">
      <alignment horizontal="center"/>
    </xf>
    <xf numFmtId="165" fontId="27" fillId="0" borderId="21" xfId="40" applyNumberFormat="1" applyFont="1" applyBorder="1" applyAlignment="1">
      <alignment horizontal="center"/>
    </xf>
    <xf numFmtId="165" fontId="27" fillId="33" borderId="21" xfId="40" applyNumberFormat="1" applyFont="1" applyFill="1" applyBorder="1" applyAlignment="1">
      <alignment/>
    </xf>
    <xf numFmtId="0" fontId="9" fillId="0" borderId="40" xfId="0" applyFont="1" applyBorder="1" applyAlignment="1">
      <alignment wrapText="1"/>
    </xf>
    <xf numFmtId="0" fontId="10" fillId="0" borderId="51" xfId="0" applyFont="1" applyBorder="1" applyAlignment="1">
      <alignment/>
    </xf>
    <xf numFmtId="0" fontId="0" fillId="0" borderId="31" xfId="0" applyBorder="1" applyAlignment="1">
      <alignment/>
    </xf>
    <xf numFmtId="3" fontId="13" fillId="33" borderId="21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3" fontId="13" fillId="33" borderId="3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5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165" fontId="25" fillId="0" borderId="33" xfId="0" applyNumberFormat="1" applyFont="1" applyBorder="1" applyAlignment="1">
      <alignment/>
    </xf>
    <xf numFmtId="0" fontId="25" fillId="0" borderId="34" xfId="0" applyFont="1" applyBorder="1" applyAlignment="1">
      <alignment/>
    </xf>
    <xf numFmtId="165" fontId="9" fillId="0" borderId="15" xfId="40" applyNumberFormat="1" applyFont="1" applyBorder="1" applyAlignment="1">
      <alignment/>
    </xf>
    <xf numFmtId="165" fontId="0" fillId="0" borderId="0" xfId="40" applyNumberFormat="1" applyFont="1" applyAlignment="1">
      <alignment/>
    </xf>
    <xf numFmtId="165" fontId="9" fillId="0" borderId="15" xfId="40" applyNumberFormat="1" applyFont="1" applyBorder="1" applyAlignment="1">
      <alignment wrapText="1"/>
    </xf>
    <xf numFmtId="165" fontId="5" fillId="0" borderId="15" xfId="40" applyNumberFormat="1" applyFont="1" applyBorder="1" applyAlignment="1">
      <alignment horizontal="center"/>
    </xf>
    <xf numFmtId="43" fontId="5" fillId="0" borderId="15" xfId="40" applyFont="1" applyBorder="1" applyAlignment="1">
      <alignment horizontal="center"/>
    </xf>
    <xf numFmtId="165" fontId="3" fillId="0" borderId="12" xfId="40" applyNumberFormat="1" applyFont="1" applyBorder="1" applyAlignment="1">
      <alignment/>
    </xf>
    <xf numFmtId="165" fontId="4" fillId="0" borderId="36" xfId="40" applyNumberFormat="1" applyFont="1" applyBorder="1" applyAlignment="1">
      <alignment/>
    </xf>
    <xf numFmtId="0" fontId="4" fillId="0" borderId="18" xfId="0" applyFont="1" applyBorder="1" applyAlignment="1">
      <alignment/>
    </xf>
    <xf numFmtId="165" fontId="4" fillId="0" borderId="49" xfId="40" applyNumberFormat="1" applyFont="1" applyBorder="1" applyAlignment="1">
      <alignment/>
    </xf>
    <xf numFmtId="165" fontId="3" fillId="0" borderId="30" xfId="40" applyNumberFormat="1" applyFont="1" applyBorder="1" applyAlignment="1">
      <alignment/>
    </xf>
    <xf numFmtId="165" fontId="3" fillId="0" borderId="31" xfId="40" applyNumberFormat="1" applyFont="1" applyBorder="1" applyAlignment="1">
      <alignment/>
    </xf>
    <xf numFmtId="165" fontId="3" fillId="0" borderId="34" xfId="40" applyNumberFormat="1" applyFont="1" applyBorder="1" applyAlignment="1">
      <alignment/>
    </xf>
    <xf numFmtId="0" fontId="3" fillId="0" borderId="61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51" xfId="0" applyFont="1" applyBorder="1" applyAlignment="1">
      <alignment wrapText="1"/>
    </xf>
    <xf numFmtId="165" fontId="3" fillId="0" borderId="62" xfId="40" applyNumberFormat="1" applyFont="1" applyBorder="1" applyAlignment="1">
      <alignment/>
    </xf>
    <xf numFmtId="165" fontId="3" fillId="0" borderId="44" xfId="40" applyNumberFormat="1" applyFont="1" applyBorder="1" applyAlignment="1">
      <alignment/>
    </xf>
    <xf numFmtId="165" fontId="3" fillId="0" borderId="52" xfId="4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3" fillId="0" borderId="61" xfId="0" applyNumberFormat="1" applyFont="1" applyBorder="1" applyAlignment="1">
      <alignment wrapText="1"/>
    </xf>
    <xf numFmtId="3" fontId="3" fillId="0" borderId="40" xfId="0" applyNumberFormat="1" applyFont="1" applyBorder="1" applyAlignment="1">
      <alignment/>
    </xf>
    <xf numFmtId="3" fontId="3" fillId="0" borderId="40" xfId="0" applyNumberFormat="1" applyFont="1" applyBorder="1" applyAlignment="1">
      <alignment wrapText="1"/>
    </xf>
    <xf numFmtId="3" fontId="3" fillId="0" borderId="51" xfId="0" applyNumberFormat="1" applyFont="1" applyBorder="1" applyAlignment="1">
      <alignment wrapText="1"/>
    </xf>
    <xf numFmtId="3" fontId="3" fillId="0" borderId="61" xfId="0" applyNumberFormat="1" applyFont="1" applyBorder="1" applyAlignment="1">
      <alignment wrapText="1"/>
    </xf>
    <xf numFmtId="3" fontId="3" fillId="0" borderId="51" xfId="0" applyNumberFormat="1" applyFont="1" applyBorder="1" applyAlignment="1">
      <alignment/>
    </xf>
    <xf numFmtId="165" fontId="3" fillId="0" borderId="34" xfId="40" applyNumberFormat="1" applyFont="1" applyFill="1" applyBorder="1" applyAlignment="1">
      <alignment/>
    </xf>
    <xf numFmtId="165" fontId="3" fillId="0" borderId="35" xfId="40" applyNumberFormat="1" applyFont="1" applyBorder="1" applyAlignment="1">
      <alignment/>
    </xf>
    <xf numFmtId="164" fontId="5" fillId="0" borderId="47" xfId="54" applyNumberFormat="1" applyFont="1" applyFill="1" applyBorder="1" applyAlignment="1" applyProtection="1">
      <alignment vertical="center" wrapText="1"/>
      <protection locked="0"/>
    </xf>
    <xf numFmtId="165" fontId="2" fillId="0" borderId="15" xfId="40" applyNumberFormat="1" applyFont="1" applyFill="1" applyBorder="1" applyAlignment="1">
      <alignment horizontal="center"/>
    </xf>
    <xf numFmtId="0" fontId="0" fillId="33" borderId="27" xfId="0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165" fontId="9" fillId="0" borderId="35" xfId="40" applyNumberFormat="1" applyFont="1" applyFill="1" applyBorder="1" applyAlignment="1">
      <alignment/>
    </xf>
    <xf numFmtId="165" fontId="0" fillId="0" borderId="56" xfId="40" applyNumberFormat="1" applyFont="1" applyFill="1" applyBorder="1" applyAlignment="1">
      <alignment/>
    </xf>
    <xf numFmtId="165" fontId="0" fillId="0" borderId="56" xfId="40" applyNumberFormat="1" applyFont="1" applyFill="1" applyBorder="1" applyAlignment="1">
      <alignment/>
    </xf>
    <xf numFmtId="165" fontId="9" fillId="0" borderId="58" xfId="40" applyNumberFormat="1" applyFont="1" applyFill="1" applyBorder="1" applyAlignment="1">
      <alignment/>
    </xf>
    <xf numFmtId="165" fontId="2" fillId="0" borderId="53" xfId="40" applyNumberFormat="1" applyFont="1" applyFill="1" applyBorder="1" applyAlignment="1">
      <alignment horizontal="center"/>
    </xf>
    <xf numFmtId="165" fontId="10" fillId="0" borderId="35" xfId="40" applyNumberFormat="1" applyFont="1" applyFill="1" applyBorder="1" applyAlignment="1">
      <alignment/>
    </xf>
    <xf numFmtId="165" fontId="10" fillId="0" borderId="58" xfId="4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65" fontId="0" fillId="0" borderId="35" xfId="4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/>
    </xf>
    <xf numFmtId="165" fontId="0" fillId="0" borderId="35" xfId="40" applyNumberFormat="1" applyFont="1" applyFill="1" applyBorder="1" applyAlignment="1">
      <alignment/>
    </xf>
    <xf numFmtId="165" fontId="0" fillId="0" borderId="58" xfId="40" applyNumberFormat="1" applyFont="1" applyFill="1" applyBorder="1" applyAlignment="1">
      <alignment/>
    </xf>
    <xf numFmtId="165" fontId="0" fillId="0" borderId="35" xfId="4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21" xfId="40" applyNumberFormat="1" applyFont="1" applyFill="1" applyBorder="1" applyAlignment="1">
      <alignment/>
    </xf>
    <xf numFmtId="165" fontId="0" fillId="0" borderId="21" xfId="40" applyNumberFormat="1" applyFont="1" applyFill="1" applyBorder="1" applyAlignment="1">
      <alignment/>
    </xf>
    <xf numFmtId="165" fontId="0" fillId="0" borderId="36" xfId="4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165" fontId="0" fillId="0" borderId="36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15" xfId="0" applyFont="1" applyFill="1" applyBorder="1" applyAlignment="1">
      <alignment/>
    </xf>
    <xf numFmtId="165" fontId="2" fillId="0" borderId="5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7" fillId="0" borderId="20" xfId="0" applyFont="1" applyBorder="1" applyAlignment="1">
      <alignment/>
    </xf>
    <xf numFmtId="0" fontId="37" fillId="0" borderId="19" xfId="0" applyFont="1" applyBorder="1" applyAlignment="1">
      <alignment/>
    </xf>
    <xf numFmtId="165" fontId="0" fillId="0" borderId="56" xfId="40" applyNumberFormat="1" applyFont="1" applyBorder="1" applyAlignment="1">
      <alignment/>
    </xf>
    <xf numFmtId="0" fontId="29" fillId="0" borderId="48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165" fontId="9" fillId="33" borderId="48" xfId="40" applyNumberFormat="1" applyFont="1" applyFill="1" applyBorder="1" applyAlignment="1">
      <alignment/>
    </xf>
    <xf numFmtId="165" fontId="9" fillId="33" borderId="36" xfId="40" applyNumberFormat="1" applyFont="1" applyFill="1" applyBorder="1" applyAlignment="1">
      <alignment/>
    </xf>
    <xf numFmtId="165" fontId="9" fillId="33" borderId="63" xfId="40" applyNumberFormat="1" applyFont="1" applyFill="1" applyBorder="1" applyAlignment="1">
      <alignment/>
    </xf>
    <xf numFmtId="165" fontId="9" fillId="33" borderId="42" xfId="40" applyNumberFormat="1" applyFont="1" applyFill="1" applyBorder="1" applyAlignment="1">
      <alignment/>
    </xf>
    <xf numFmtId="165" fontId="9" fillId="33" borderId="64" xfId="40" applyNumberFormat="1" applyFont="1" applyFill="1" applyBorder="1" applyAlignment="1">
      <alignment/>
    </xf>
    <xf numFmtId="165" fontId="2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55" xfId="0" applyFont="1" applyBorder="1" applyAlignment="1">
      <alignment/>
    </xf>
    <xf numFmtId="0" fontId="0" fillId="0" borderId="48" xfId="0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3" fontId="9" fillId="33" borderId="63" xfId="40" applyNumberFormat="1" applyFont="1" applyFill="1" applyBorder="1" applyAlignment="1">
      <alignment/>
    </xf>
    <xf numFmtId="3" fontId="9" fillId="33" borderId="49" xfId="40" applyNumberFormat="1" applyFont="1" applyFill="1" applyBorder="1" applyAlignment="1">
      <alignment/>
    </xf>
    <xf numFmtId="3" fontId="9" fillId="33" borderId="48" xfId="40" applyNumberFormat="1" applyFont="1" applyFill="1" applyBorder="1" applyAlignment="1">
      <alignment/>
    </xf>
    <xf numFmtId="3" fontId="2" fillId="0" borderId="63" xfId="40" applyNumberFormat="1" applyFont="1" applyBorder="1" applyAlignment="1">
      <alignment horizontal="center"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9" fillId="33" borderId="42" xfId="40" applyNumberFormat="1" applyFont="1" applyFill="1" applyBorder="1" applyAlignment="1">
      <alignment/>
    </xf>
    <xf numFmtId="3" fontId="9" fillId="33" borderId="35" xfId="40" applyNumberFormat="1" applyFont="1" applyFill="1" applyBorder="1" applyAlignment="1">
      <alignment/>
    </xf>
    <xf numFmtId="3" fontId="0" fillId="0" borderId="42" xfId="40" applyNumberFormat="1" applyFont="1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2" fillId="0" borderId="42" xfId="40" applyNumberFormat="1" applyFont="1" applyBorder="1" applyAlignment="1">
      <alignment horizontal="center"/>
    </xf>
    <xf numFmtId="3" fontId="9" fillId="33" borderId="50" xfId="40" applyNumberFormat="1" applyFont="1" applyFill="1" applyBorder="1" applyAlignment="1">
      <alignment/>
    </xf>
    <xf numFmtId="3" fontId="9" fillId="33" borderId="36" xfId="40" applyNumberFormat="1" applyFont="1" applyFill="1" applyBorder="1" applyAlignment="1">
      <alignment/>
    </xf>
    <xf numFmtId="3" fontId="2" fillId="0" borderId="64" xfId="40" applyNumberFormat="1" applyFont="1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10" fillId="33" borderId="15" xfId="40" applyNumberFormat="1" applyFont="1" applyFill="1" applyBorder="1" applyAlignment="1">
      <alignment/>
    </xf>
    <xf numFmtId="3" fontId="10" fillId="33" borderId="63" xfId="40" applyNumberFormat="1" applyFont="1" applyFill="1" applyBorder="1" applyAlignment="1">
      <alignment/>
    </xf>
    <xf numFmtId="165" fontId="2" fillId="0" borderId="48" xfId="40" applyNumberFormat="1" applyFont="1" applyBorder="1" applyAlignment="1">
      <alignment horizontal="center"/>
    </xf>
    <xf numFmtId="165" fontId="0" fillId="0" borderId="35" xfId="40" applyNumberFormat="1" applyFont="1" applyBorder="1" applyAlignment="1">
      <alignment horizontal="center"/>
    </xf>
    <xf numFmtId="165" fontId="2" fillId="0" borderId="35" xfId="40" applyNumberFormat="1" applyFont="1" applyBorder="1" applyAlignment="1">
      <alignment horizontal="center"/>
    </xf>
    <xf numFmtId="165" fontId="2" fillId="0" borderId="36" xfId="4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165" fontId="9" fillId="0" borderId="54" xfId="40" applyNumberFormat="1" applyFont="1" applyBorder="1" applyAlignment="1">
      <alignment horizontal="center"/>
    </xf>
    <xf numFmtId="3" fontId="9" fillId="33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/>
    </xf>
    <xf numFmtId="165" fontId="9" fillId="0" borderId="12" xfId="40" applyNumberFormat="1" applyFont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165" fontId="9" fillId="0" borderId="12" xfId="40" applyNumberFormat="1" applyFont="1" applyFill="1" applyBorder="1" applyAlignment="1">
      <alignment horizontal="center"/>
    </xf>
    <xf numFmtId="165" fontId="9" fillId="0" borderId="15" xfId="4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/>
    </xf>
    <xf numFmtId="165" fontId="9" fillId="0" borderId="12" xfId="4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6" fillId="0" borderId="15" xfId="0" applyFont="1" applyFill="1" applyBorder="1" applyAlignment="1">
      <alignment/>
    </xf>
    <xf numFmtId="165" fontId="9" fillId="0" borderId="15" xfId="40" applyNumberFormat="1" applyFont="1" applyFill="1" applyBorder="1" applyAlignment="1">
      <alignment horizontal="center"/>
    </xf>
    <xf numFmtId="165" fontId="9" fillId="0" borderId="15" xfId="40" applyNumberFormat="1" applyFont="1" applyFill="1" applyBorder="1" applyAlignment="1">
      <alignment/>
    </xf>
    <xf numFmtId="165" fontId="10" fillId="0" borderId="15" xfId="40" applyNumberFormat="1" applyFont="1" applyFill="1" applyBorder="1" applyAlignment="1">
      <alignment/>
    </xf>
    <xf numFmtId="165" fontId="9" fillId="0" borderId="12" xfId="40" applyNumberFormat="1" applyFont="1" applyFill="1" applyBorder="1" applyAlignment="1">
      <alignment/>
    </xf>
    <xf numFmtId="165" fontId="9" fillId="0" borderId="15" xfId="4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65" fontId="5" fillId="0" borderId="15" xfId="4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6" fillId="0" borderId="19" xfId="0" applyFont="1" applyFill="1" applyBorder="1" applyAlignment="1">
      <alignment/>
    </xf>
    <xf numFmtId="165" fontId="40" fillId="33" borderId="15" xfId="40" applyNumberFormat="1" applyFont="1" applyFill="1" applyBorder="1" applyAlignment="1">
      <alignment/>
    </xf>
    <xf numFmtId="0" fontId="38" fillId="0" borderId="2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" fillId="0" borderId="65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165" fontId="0" fillId="0" borderId="48" xfId="40" applyNumberFormat="1" applyFont="1" applyBorder="1" applyAlignment="1">
      <alignment/>
    </xf>
    <xf numFmtId="165" fontId="0" fillId="0" borderId="63" xfId="40" applyNumberFormat="1" applyFont="1" applyBorder="1" applyAlignment="1">
      <alignment/>
    </xf>
    <xf numFmtId="165" fontId="9" fillId="0" borderId="48" xfId="40" applyNumberFormat="1" applyFont="1" applyFill="1" applyBorder="1" applyAlignment="1">
      <alignment/>
    </xf>
    <xf numFmtId="165" fontId="9" fillId="0" borderId="36" xfId="40" applyNumberFormat="1" applyFont="1" applyFill="1" applyBorder="1" applyAlignment="1">
      <alignment/>
    </xf>
    <xf numFmtId="0" fontId="29" fillId="0" borderId="36" xfId="0" applyFont="1" applyBorder="1" applyAlignment="1">
      <alignment wrapText="1"/>
    </xf>
    <xf numFmtId="165" fontId="9" fillId="33" borderId="27" xfId="40" applyNumberFormat="1" applyFont="1" applyFill="1" applyBorder="1" applyAlignment="1">
      <alignment/>
    </xf>
    <xf numFmtId="165" fontId="9" fillId="33" borderId="0" xfId="40" applyNumberFormat="1" applyFont="1" applyFill="1" applyBorder="1" applyAlignment="1">
      <alignment/>
    </xf>
    <xf numFmtId="165" fontId="9" fillId="0" borderId="14" xfId="40" applyNumberFormat="1" applyFont="1" applyFill="1" applyBorder="1" applyAlignment="1">
      <alignment/>
    </xf>
    <xf numFmtId="165" fontId="9" fillId="33" borderId="14" xfId="40" applyNumberFormat="1" applyFont="1" applyFill="1" applyBorder="1" applyAlignment="1">
      <alignment/>
    </xf>
    <xf numFmtId="165" fontId="2" fillId="0" borderId="0" xfId="4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5" xfId="0" applyBorder="1" applyAlignment="1">
      <alignment/>
    </xf>
    <xf numFmtId="0" fontId="29" fillId="0" borderId="0" xfId="0" applyFont="1" applyBorder="1" applyAlignment="1">
      <alignment wrapText="1"/>
    </xf>
    <xf numFmtId="165" fontId="2" fillId="0" borderId="15" xfId="40" applyNumberFormat="1" applyFont="1" applyBorder="1" applyAlignment="1">
      <alignment horizontal="center"/>
    </xf>
    <xf numFmtId="0" fontId="29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165" fontId="0" fillId="0" borderId="15" xfId="40" applyNumberFormat="1" applyFont="1" applyBorder="1" applyAlignment="1">
      <alignment/>
    </xf>
    <xf numFmtId="0" fontId="9" fillId="0" borderId="36" xfId="0" applyFont="1" applyBorder="1" applyAlignment="1">
      <alignment wrapText="1"/>
    </xf>
    <xf numFmtId="165" fontId="27" fillId="33" borderId="48" xfId="40" applyNumberFormat="1" applyFont="1" applyFill="1" applyBorder="1" applyAlignment="1">
      <alignment/>
    </xf>
    <xf numFmtId="165" fontId="27" fillId="33" borderId="35" xfId="40" applyNumberFormat="1" applyFont="1" applyFill="1" applyBorder="1" applyAlignment="1">
      <alignment/>
    </xf>
    <xf numFmtId="165" fontId="27" fillId="33" borderId="36" xfId="40" applyNumberFormat="1" applyFont="1" applyFill="1" applyBorder="1" applyAlignment="1">
      <alignment/>
    </xf>
    <xf numFmtId="165" fontId="27" fillId="33" borderId="42" xfId="40" applyNumberFormat="1" applyFont="1" applyFill="1" applyBorder="1" applyAlignment="1">
      <alignment/>
    </xf>
    <xf numFmtId="3" fontId="27" fillId="33" borderId="48" xfId="0" applyNumberFormat="1" applyFont="1" applyFill="1" applyBorder="1" applyAlignment="1">
      <alignment/>
    </xf>
    <xf numFmtId="3" fontId="27" fillId="33" borderId="35" xfId="0" applyNumberFormat="1" applyFont="1" applyFill="1" applyBorder="1" applyAlignment="1">
      <alignment/>
    </xf>
    <xf numFmtId="165" fontId="26" fillId="0" borderId="48" xfId="40" applyNumberFormat="1" applyFont="1" applyBorder="1" applyAlignment="1">
      <alignment horizontal="center"/>
    </xf>
    <xf numFmtId="165" fontId="26" fillId="0" borderId="35" xfId="40" applyNumberFormat="1" applyFont="1" applyBorder="1" applyAlignment="1">
      <alignment horizontal="center"/>
    </xf>
    <xf numFmtId="165" fontId="27" fillId="0" borderId="42" xfId="40" applyNumberFormat="1" applyFont="1" applyBorder="1" applyAlignment="1">
      <alignment horizontal="center"/>
    </xf>
    <xf numFmtId="165" fontId="27" fillId="33" borderId="42" xfId="40" applyNumberFormat="1" applyFont="1" applyFill="1" applyBorder="1" applyAlignment="1">
      <alignment/>
    </xf>
    <xf numFmtId="165" fontId="2" fillId="0" borderId="48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5" xfId="0" applyFont="1" applyBorder="1" applyAlignment="1">
      <alignment/>
    </xf>
    <xf numFmtId="165" fontId="25" fillId="0" borderId="27" xfId="0" applyNumberFormat="1" applyFont="1" applyBorder="1" applyAlignment="1">
      <alignment/>
    </xf>
    <xf numFmtId="165" fontId="25" fillId="0" borderId="15" xfId="0" applyNumberFormat="1" applyFont="1" applyBorder="1" applyAlignment="1">
      <alignment/>
    </xf>
    <xf numFmtId="0" fontId="0" fillId="0" borderId="64" xfId="0" applyFont="1" applyBorder="1" applyAlignment="1">
      <alignment/>
    </xf>
    <xf numFmtId="165" fontId="27" fillId="33" borderId="64" xfId="40" applyNumberFormat="1" applyFont="1" applyFill="1" applyBorder="1" applyAlignment="1">
      <alignment/>
    </xf>
    <xf numFmtId="3" fontId="13" fillId="33" borderId="57" xfId="0" applyNumberFormat="1" applyFont="1" applyFill="1" applyBorder="1" applyAlignment="1">
      <alignment horizontal="center"/>
    </xf>
    <xf numFmtId="165" fontId="27" fillId="0" borderId="63" xfId="40" applyNumberFormat="1" applyFont="1" applyBorder="1" applyAlignment="1">
      <alignment horizontal="center"/>
    </xf>
    <xf numFmtId="165" fontId="27" fillId="33" borderId="63" xfId="40" applyNumberFormat="1" applyFont="1" applyFill="1" applyBorder="1" applyAlignment="1">
      <alignment/>
    </xf>
    <xf numFmtId="0" fontId="9" fillId="0" borderId="49" xfId="0" applyFont="1" applyBorder="1" applyAlignment="1">
      <alignment wrapText="1"/>
    </xf>
    <xf numFmtId="0" fontId="9" fillId="0" borderId="37" xfId="0" applyFont="1" applyBorder="1" applyAlignment="1">
      <alignment/>
    </xf>
    <xf numFmtId="165" fontId="9" fillId="0" borderId="25" xfId="40" applyNumberFormat="1" applyFont="1" applyBorder="1" applyAlignment="1">
      <alignment/>
    </xf>
    <xf numFmtId="165" fontId="5" fillId="0" borderId="15" xfId="40" applyNumberFormat="1" applyFont="1" applyBorder="1" applyAlignment="1">
      <alignment/>
    </xf>
    <xf numFmtId="165" fontId="9" fillId="0" borderId="46" xfId="4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165" fontId="9" fillId="0" borderId="49" xfId="40" applyNumberFormat="1" applyFont="1" applyBorder="1" applyAlignment="1">
      <alignment/>
    </xf>
    <xf numFmtId="165" fontId="10" fillId="0" borderId="59" xfId="40" applyNumberFormat="1" applyFont="1" applyBorder="1" applyAlignment="1">
      <alignment/>
    </xf>
    <xf numFmtId="165" fontId="10" fillId="0" borderId="47" xfId="40" applyNumberFormat="1" applyFont="1" applyBorder="1" applyAlignment="1">
      <alignment/>
    </xf>
    <xf numFmtId="164" fontId="18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66" xfId="54" applyFont="1" applyFill="1" applyBorder="1" applyAlignment="1" applyProtection="1">
      <alignment horizontal="center" vertical="center" wrapText="1"/>
      <protection/>
    </xf>
    <xf numFmtId="49" fontId="5" fillId="0" borderId="61" xfId="54" applyNumberFormat="1" applyFont="1" applyFill="1" applyBorder="1" applyAlignment="1" applyProtection="1">
      <alignment horizontal="center" vertical="center" wrapText="1"/>
      <protection/>
    </xf>
    <xf numFmtId="49" fontId="5" fillId="0" borderId="45" xfId="54" applyNumberFormat="1" applyFont="1" applyFill="1" applyBorder="1" applyAlignment="1" applyProtection="1">
      <alignment horizontal="center" vertical="center" wrapText="1"/>
      <protection/>
    </xf>
    <xf numFmtId="49" fontId="5" fillId="0" borderId="40" xfId="54" applyNumberFormat="1" applyFont="1" applyFill="1" applyBorder="1" applyAlignment="1" applyProtection="1">
      <alignment horizontal="center" vertical="center" wrapText="1"/>
      <protection/>
    </xf>
    <xf numFmtId="164" fontId="5" fillId="0" borderId="27" xfId="5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5" fillId="0" borderId="40" xfId="54" applyFont="1" applyFill="1" applyBorder="1" applyAlignment="1" applyProtection="1">
      <alignment horizontal="left" vertical="center" wrapText="1" indent="2"/>
      <protection/>
    </xf>
    <xf numFmtId="165" fontId="5" fillId="0" borderId="31" xfId="40" applyNumberFormat="1" applyFont="1" applyFill="1" applyBorder="1" applyAlignment="1" applyProtection="1">
      <alignment horizontal="center" vertical="center" wrapText="1"/>
      <protection locked="0"/>
    </xf>
    <xf numFmtId="0" fontId="39" fillId="0" borderId="40" xfId="54" applyFont="1" applyFill="1" applyBorder="1" applyAlignment="1" applyProtection="1">
      <alignment horizontal="left" vertical="center" wrapText="1" indent="1"/>
      <protection/>
    </xf>
    <xf numFmtId="165" fontId="5" fillId="0" borderId="31" xfId="40" applyNumberFormat="1" applyFont="1" applyFill="1" applyBorder="1" applyAlignment="1" applyProtection="1">
      <alignment horizontal="center" vertical="center" wrapText="1"/>
      <protection/>
    </xf>
    <xf numFmtId="164" fontId="5" fillId="0" borderId="32" xfId="54" applyNumberFormat="1" applyFont="1" applyFill="1" applyBorder="1" applyAlignment="1" applyProtection="1">
      <alignment vertical="center" wrapText="1"/>
      <protection locked="0"/>
    </xf>
    <xf numFmtId="0" fontId="5" fillId="0" borderId="21" xfId="54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164" fontId="5" fillId="0" borderId="31" xfId="54" applyNumberFormat="1" applyFont="1" applyFill="1" applyBorder="1" applyAlignment="1" applyProtection="1">
      <alignment vertical="center" wrapText="1"/>
      <protection locked="0"/>
    </xf>
    <xf numFmtId="164" fontId="5" fillId="0" borderId="53" xfId="54" applyNumberFormat="1" applyFont="1" applyFill="1" applyBorder="1" applyAlignment="1" applyProtection="1">
      <alignment vertical="center" wrapText="1"/>
      <protection locked="0"/>
    </xf>
    <xf numFmtId="0" fontId="5" fillId="0" borderId="25" xfId="54" applyFont="1" applyFill="1" applyBorder="1" applyAlignment="1" applyProtection="1">
      <alignment vertical="center" wrapText="1"/>
      <protection/>
    </xf>
    <xf numFmtId="0" fontId="5" fillId="0" borderId="21" xfId="54" applyFont="1" applyFill="1" applyBorder="1" applyAlignment="1" applyProtection="1">
      <alignment/>
      <protection/>
    </xf>
    <xf numFmtId="0" fontId="5" fillId="0" borderId="13" xfId="0" applyFont="1" applyBorder="1" applyAlignment="1">
      <alignment wrapText="1"/>
    </xf>
    <xf numFmtId="49" fontId="9" fillId="0" borderId="35" xfId="0" applyNumberFormat="1" applyFont="1" applyBorder="1" applyAlignment="1">
      <alignment horizontal="center"/>
    </xf>
    <xf numFmtId="49" fontId="9" fillId="0" borderId="67" xfId="0" applyNumberFormat="1" applyFont="1" applyBorder="1" applyAlignment="1">
      <alignment/>
    </xf>
    <xf numFmtId="49" fontId="9" fillId="0" borderId="40" xfId="0" applyNumberFormat="1" applyFont="1" applyBorder="1" applyAlignment="1">
      <alignment/>
    </xf>
    <xf numFmtId="0" fontId="9" fillId="0" borderId="44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165" fontId="9" fillId="0" borderId="21" xfId="40" applyNumberFormat="1" applyFont="1" applyFill="1" applyBorder="1" applyAlignment="1">
      <alignment/>
    </xf>
    <xf numFmtId="165" fontId="10" fillId="0" borderId="39" xfId="40" applyNumberFormat="1" applyFont="1" applyBorder="1" applyAlignment="1">
      <alignment/>
    </xf>
    <xf numFmtId="0" fontId="9" fillId="0" borderId="46" xfId="0" applyFont="1" applyBorder="1" applyAlignment="1">
      <alignment wrapText="1"/>
    </xf>
    <xf numFmtId="165" fontId="3" fillId="0" borderId="44" xfId="40" applyNumberFormat="1" applyFont="1" applyFill="1" applyBorder="1" applyAlignment="1">
      <alignment/>
    </xf>
    <xf numFmtId="165" fontId="3" fillId="0" borderId="52" xfId="40" applyNumberFormat="1" applyFont="1" applyFill="1" applyBorder="1" applyAlignment="1">
      <alignment/>
    </xf>
    <xf numFmtId="165" fontId="4" fillId="0" borderId="49" xfId="40" applyNumberFormat="1" applyFont="1" applyFill="1" applyBorder="1" applyAlignment="1">
      <alignment/>
    </xf>
    <xf numFmtId="165" fontId="3" fillId="0" borderId="12" xfId="40" applyNumberFormat="1" applyFont="1" applyFill="1" applyBorder="1" applyAlignment="1">
      <alignment/>
    </xf>
    <xf numFmtId="165" fontId="3" fillId="0" borderId="62" xfId="4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66" xfId="54" applyNumberFormat="1" applyFont="1" applyFill="1" applyBorder="1" applyAlignment="1" applyProtection="1">
      <alignment horizontal="center" vertical="center" wrapText="1"/>
      <protection/>
    </xf>
    <xf numFmtId="165" fontId="0" fillId="0" borderId="63" xfId="40" applyNumberFormat="1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29" fillId="0" borderId="19" xfId="0" applyFont="1" applyFill="1" applyBorder="1" applyAlignment="1">
      <alignment/>
    </xf>
    <xf numFmtId="2" fontId="29" fillId="0" borderId="19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 horizontal="left"/>
    </xf>
    <xf numFmtId="0" fontId="29" fillId="0" borderId="19" xfId="0" applyFont="1" applyFill="1" applyBorder="1" applyAlignment="1">
      <alignment wrapText="1"/>
    </xf>
    <xf numFmtId="0" fontId="29" fillId="0" borderId="20" xfId="0" applyFont="1" applyFill="1" applyBorder="1" applyAlignment="1">
      <alignment/>
    </xf>
    <xf numFmtId="3" fontId="13" fillId="0" borderId="15" xfId="0" applyNumberFormat="1" applyFont="1" applyFill="1" applyBorder="1" applyAlignment="1">
      <alignment horizontal="center" vertical="center"/>
    </xf>
    <xf numFmtId="165" fontId="0" fillId="0" borderId="63" xfId="40" applyNumberFormat="1" applyFont="1" applyBorder="1" applyAlignment="1">
      <alignment/>
    </xf>
    <xf numFmtId="0" fontId="0" fillId="0" borderId="56" xfId="0" applyBorder="1" applyAlignment="1">
      <alignment horizontal="center"/>
    </xf>
    <xf numFmtId="165" fontId="9" fillId="33" borderId="56" xfId="40" applyNumberFormat="1" applyFont="1" applyFill="1" applyBorder="1" applyAlignment="1">
      <alignment/>
    </xf>
    <xf numFmtId="3" fontId="10" fillId="33" borderId="15" xfId="4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5" fontId="76" fillId="0" borderId="15" xfId="40" applyNumberFormat="1" applyFont="1" applyFill="1" applyBorder="1" applyAlignment="1">
      <alignment/>
    </xf>
    <xf numFmtId="165" fontId="9" fillId="0" borderId="0" xfId="4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wrapText="1"/>
    </xf>
    <xf numFmtId="165" fontId="9" fillId="0" borderId="63" xfId="40" applyNumberFormat="1" applyFont="1" applyFill="1" applyBorder="1" applyAlignment="1">
      <alignment horizontal="right"/>
    </xf>
    <xf numFmtId="165" fontId="9" fillId="0" borderId="0" xfId="40" applyNumberFormat="1" applyFont="1" applyFill="1" applyBorder="1" applyAlignment="1">
      <alignment horizontal="right"/>
    </xf>
    <xf numFmtId="3" fontId="12" fillId="0" borderId="68" xfId="0" applyNumberFormat="1" applyFont="1" applyFill="1" applyBorder="1" applyAlignment="1">
      <alignment/>
    </xf>
    <xf numFmtId="0" fontId="0" fillId="34" borderId="42" xfId="0" applyFill="1" applyBorder="1" applyAlignment="1">
      <alignment/>
    </xf>
    <xf numFmtId="3" fontId="9" fillId="33" borderId="41" xfId="0" applyNumberFormat="1" applyFont="1" applyFill="1" applyBorder="1" applyAlignment="1">
      <alignment wrapText="1"/>
    </xf>
    <xf numFmtId="3" fontId="9" fillId="33" borderId="69" xfId="0" applyNumberFormat="1" applyFont="1" applyFill="1" applyBorder="1" applyAlignment="1">
      <alignment/>
    </xf>
    <xf numFmtId="3" fontId="11" fillId="33" borderId="70" xfId="0" applyNumberFormat="1" applyFont="1" applyFill="1" applyBorder="1" applyAlignment="1">
      <alignment/>
    </xf>
    <xf numFmtId="165" fontId="9" fillId="33" borderId="12" xfId="40" applyNumberFormat="1" applyFont="1" applyFill="1" applyBorder="1" applyAlignment="1">
      <alignment/>
    </xf>
    <xf numFmtId="49" fontId="5" fillId="0" borderId="0" xfId="54" applyNumberFormat="1" applyFont="1" applyFill="1" applyBorder="1" applyAlignment="1" applyProtection="1">
      <alignment horizontal="center" vertical="center" wrapText="1"/>
      <protection/>
    </xf>
    <xf numFmtId="0" fontId="5" fillId="0" borderId="44" xfId="54" applyFont="1" applyFill="1" applyBorder="1" applyAlignment="1" applyProtection="1">
      <alignment horizontal="left" vertical="center" wrapText="1" indent="1"/>
      <protection/>
    </xf>
    <xf numFmtId="0" fontId="9" fillId="0" borderId="44" xfId="54" applyFont="1" applyFill="1" applyBorder="1" applyAlignment="1" applyProtection="1">
      <alignment horizontal="left" vertical="center" wrapText="1" indent="1"/>
      <protection/>
    </xf>
    <xf numFmtId="0" fontId="9" fillId="0" borderId="68" xfId="54" applyFont="1" applyFill="1" applyBorder="1" applyAlignment="1" applyProtection="1">
      <alignment horizontal="left" vertical="center" wrapText="1" indent="1"/>
      <protection/>
    </xf>
    <xf numFmtId="165" fontId="5" fillId="0" borderId="48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35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12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36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20" xfId="40" applyNumberFormat="1" applyFont="1" applyFill="1" applyBorder="1" applyAlignment="1">
      <alignment/>
    </xf>
    <xf numFmtId="165" fontId="9" fillId="0" borderId="57" xfId="40" applyNumberFormat="1" applyFont="1" applyBorder="1" applyAlignment="1">
      <alignment/>
    </xf>
    <xf numFmtId="0" fontId="6" fillId="0" borderId="0" xfId="0" applyFont="1" applyFill="1" applyAlignment="1">
      <alignment/>
    </xf>
    <xf numFmtId="165" fontId="5" fillId="0" borderId="15" xfId="40" applyNumberFormat="1" applyFont="1" applyFill="1" applyBorder="1" applyAlignment="1">
      <alignment/>
    </xf>
    <xf numFmtId="165" fontId="9" fillId="0" borderId="18" xfId="40" applyNumberFormat="1" applyFont="1" applyFill="1" applyBorder="1" applyAlignment="1">
      <alignment/>
    </xf>
    <xf numFmtId="165" fontId="9" fillId="0" borderId="19" xfId="40" applyNumberFormat="1" applyFont="1" applyFill="1" applyBorder="1" applyAlignment="1">
      <alignment/>
    </xf>
    <xf numFmtId="165" fontId="5" fillId="0" borderId="47" xfId="40" applyNumberFormat="1" applyFont="1" applyFill="1" applyBorder="1" applyAlignment="1">
      <alignment/>
    </xf>
    <xf numFmtId="165" fontId="5" fillId="0" borderId="15" xfId="40" applyNumberFormat="1" applyFont="1" applyFill="1" applyBorder="1" applyAlignment="1">
      <alignment horizontal="right"/>
    </xf>
    <xf numFmtId="165" fontId="9" fillId="0" borderId="21" xfId="40" applyNumberFormat="1" applyFont="1" applyFill="1" applyBorder="1" applyAlignment="1">
      <alignment horizontal="right"/>
    </xf>
    <xf numFmtId="165" fontId="5" fillId="0" borderId="15" xfId="40" applyNumberFormat="1" applyFont="1" applyFill="1" applyBorder="1" applyAlignment="1">
      <alignment horizontal="right"/>
    </xf>
    <xf numFmtId="165" fontId="9" fillId="0" borderId="25" xfId="40" applyNumberFormat="1" applyFont="1" applyFill="1" applyBorder="1" applyAlignment="1">
      <alignment/>
    </xf>
    <xf numFmtId="165" fontId="9" fillId="0" borderId="46" xfId="4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5" fillId="0" borderId="13" xfId="0" applyFont="1" applyFill="1" applyBorder="1" applyAlignment="1">
      <alignment/>
    </xf>
    <xf numFmtId="165" fontId="9" fillId="0" borderId="49" xfId="40" applyNumberFormat="1" applyFont="1" applyFill="1" applyBorder="1" applyAlignment="1">
      <alignment/>
    </xf>
    <xf numFmtId="165" fontId="9" fillId="0" borderId="35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165" fontId="0" fillId="0" borderId="49" xfId="40" applyNumberFormat="1" applyFont="1" applyFill="1" applyBorder="1" applyAlignment="1">
      <alignment/>
    </xf>
    <xf numFmtId="165" fontId="2" fillId="0" borderId="14" xfId="4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7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165" fontId="27" fillId="0" borderId="48" xfId="40" applyNumberFormat="1" applyFont="1" applyFill="1" applyBorder="1" applyAlignment="1">
      <alignment/>
    </xf>
    <xf numFmtId="165" fontId="27" fillId="0" borderId="35" xfId="40" applyNumberFormat="1" applyFont="1" applyFill="1" applyBorder="1" applyAlignment="1">
      <alignment/>
    </xf>
    <xf numFmtId="165" fontId="27" fillId="0" borderId="36" xfId="40" applyNumberFormat="1" applyFont="1" applyFill="1" applyBorder="1" applyAlignment="1">
      <alignment/>
    </xf>
    <xf numFmtId="165" fontId="25" fillId="0" borderId="15" xfId="0" applyNumberFormat="1" applyFont="1" applyFill="1" applyBorder="1" applyAlignment="1">
      <alignment/>
    </xf>
    <xf numFmtId="165" fontId="27" fillId="0" borderId="12" xfId="40" applyNumberFormat="1" applyFont="1" applyFill="1" applyBorder="1" applyAlignment="1">
      <alignment/>
    </xf>
    <xf numFmtId="0" fontId="36" fillId="0" borderId="15" xfId="0" applyFont="1" applyFill="1" applyBorder="1" applyAlignment="1">
      <alignment horizontal="left"/>
    </xf>
    <xf numFmtId="0" fontId="36" fillId="0" borderId="15" xfId="0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165" fontId="0" fillId="0" borderId="58" xfId="40" applyNumberFormat="1" applyFont="1" applyFill="1" applyBorder="1" applyAlignment="1">
      <alignment/>
    </xf>
    <xf numFmtId="165" fontId="0" fillId="0" borderId="21" xfId="40" applyNumberFormat="1" applyFont="1" applyFill="1" applyBorder="1" applyAlignment="1">
      <alignment/>
    </xf>
    <xf numFmtId="165" fontId="0" fillId="0" borderId="56" xfId="4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left" wrapText="1"/>
    </xf>
    <xf numFmtId="3" fontId="5" fillId="33" borderId="27" xfId="0" applyNumberFormat="1" applyFont="1" applyFill="1" applyBorder="1" applyAlignment="1">
      <alignment horizontal="left" wrapText="1"/>
    </xf>
    <xf numFmtId="3" fontId="5" fillId="33" borderId="65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23" fillId="33" borderId="5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13" fillId="0" borderId="48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4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left" vertical="center" wrapText="1"/>
      <protection/>
    </xf>
    <xf numFmtId="0" fontId="5" fillId="0" borderId="54" xfId="54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zoomScalePageLayoutView="0" workbookViewId="0" topLeftCell="A24">
      <selection activeCell="D53" sqref="D53"/>
    </sheetView>
  </sheetViews>
  <sheetFormatPr defaultColWidth="9.00390625" defaultRowHeight="12.75"/>
  <cols>
    <col min="1" max="1" width="35.25390625" style="114" customWidth="1"/>
    <col min="2" max="2" width="15.25390625" style="114" customWidth="1"/>
    <col min="3" max="4" width="13.375" style="114" customWidth="1"/>
    <col min="5" max="5" width="13.625" style="139" customWidth="1"/>
    <col min="6" max="6" width="15.25390625" style="165" bestFit="1" customWidth="1"/>
  </cols>
  <sheetData>
    <row r="1" spans="1:5" ht="37.5" customHeight="1">
      <c r="A1" s="612" t="s">
        <v>31</v>
      </c>
      <c r="B1" s="612"/>
      <c r="C1" s="612"/>
      <c r="D1" s="612"/>
      <c r="E1" s="612"/>
    </row>
    <row r="2" spans="1:5" ht="15">
      <c r="A2" s="125"/>
      <c r="B2" s="125"/>
      <c r="C2" s="125"/>
      <c r="D2" s="125"/>
      <c r="E2" s="126"/>
    </row>
    <row r="3" spans="1:5" ht="18.75" customHeight="1" thickBot="1">
      <c r="A3" s="166"/>
      <c r="B3" s="166"/>
      <c r="C3" s="167"/>
      <c r="D3" s="167"/>
      <c r="E3" s="343"/>
    </row>
    <row r="4" spans="1:6" s="69" customFormat="1" ht="12" customHeight="1">
      <c r="A4" s="613" t="s">
        <v>172</v>
      </c>
      <c r="B4" s="615" t="s">
        <v>106</v>
      </c>
      <c r="C4" s="615" t="s">
        <v>107</v>
      </c>
      <c r="D4" s="615" t="s">
        <v>117</v>
      </c>
      <c r="E4" s="617" t="s">
        <v>109</v>
      </c>
      <c r="F4" s="121"/>
    </row>
    <row r="5" spans="1:6" s="69" customFormat="1" ht="51" customHeight="1" thickBot="1">
      <c r="A5" s="614"/>
      <c r="B5" s="616"/>
      <c r="C5" s="616"/>
      <c r="D5" s="616"/>
      <c r="E5" s="618"/>
      <c r="F5" s="121"/>
    </row>
    <row r="6" spans="1:6" s="69" customFormat="1" ht="33.75" customHeight="1" thickBot="1">
      <c r="A6" s="206" t="s">
        <v>127</v>
      </c>
      <c r="B6" s="208">
        <f>B7+B13</f>
        <v>793676</v>
      </c>
      <c r="C6" s="208">
        <f>C7+C13</f>
        <v>3794</v>
      </c>
      <c r="D6" s="208">
        <f>D7+D13</f>
        <v>3358</v>
      </c>
      <c r="E6" s="203">
        <f>D6+C6+B6</f>
        <v>800828</v>
      </c>
      <c r="F6" s="121"/>
    </row>
    <row r="7" spans="1:6" s="69" customFormat="1" ht="33.75" customHeight="1" thickBot="1">
      <c r="A7" s="255" t="s">
        <v>133</v>
      </c>
      <c r="B7" s="207">
        <f>SUM(B8:B12)</f>
        <v>276313</v>
      </c>
      <c r="C7" s="207">
        <f>SUM(C8:C12)</f>
        <v>0</v>
      </c>
      <c r="D7" s="207">
        <f>SUM(D8:D12)</f>
        <v>0</v>
      </c>
      <c r="E7" s="203">
        <f aca="true" t="shared" si="0" ref="E7:E29">D7+C7+B7</f>
        <v>276313</v>
      </c>
      <c r="F7" s="121"/>
    </row>
    <row r="8" spans="1:6" s="69" customFormat="1" ht="36" customHeight="1">
      <c r="A8" s="209" t="s">
        <v>128</v>
      </c>
      <c r="B8" s="210">
        <v>153908</v>
      </c>
      <c r="C8" s="187"/>
      <c r="D8" s="188"/>
      <c r="E8" s="203">
        <f t="shared" si="0"/>
        <v>153908</v>
      </c>
      <c r="F8" s="121"/>
    </row>
    <row r="9" spans="1:6" s="69" customFormat="1" ht="46.5" customHeight="1">
      <c r="A9" s="209" t="s">
        <v>129</v>
      </c>
      <c r="B9" s="210">
        <v>86746</v>
      </c>
      <c r="C9" s="187"/>
      <c r="D9" s="188"/>
      <c r="E9" s="203">
        <f t="shared" si="0"/>
        <v>86746</v>
      </c>
      <c r="F9" s="121"/>
    </row>
    <row r="10" spans="1:6" s="69" customFormat="1" ht="40.5" customHeight="1">
      <c r="A10" s="209" t="s">
        <v>130</v>
      </c>
      <c r="B10" s="204">
        <v>6249</v>
      </c>
      <c r="C10" s="128"/>
      <c r="D10" s="130"/>
      <c r="E10" s="203">
        <f t="shared" si="0"/>
        <v>6249</v>
      </c>
      <c r="F10" s="121"/>
    </row>
    <row r="11" spans="1:6" s="69" customFormat="1" ht="51.75" customHeight="1">
      <c r="A11" s="209" t="s">
        <v>132</v>
      </c>
      <c r="B11" s="204">
        <v>9327</v>
      </c>
      <c r="C11" s="128"/>
      <c r="D11" s="130"/>
      <c r="E11" s="203">
        <f t="shared" si="0"/>
        <v>9327</v>
      </c>
      <c r="F11" s="121"/>
    </row>
    <row r="12" spans="1:6" s="69" customFormat="1" ht="66" customHeight="1">
      <c r="A12" s="209" t="s">
        <v>131</v>
      </c>
      <c r="B12" s="204">
        <v>20083</v>
      </c>
      <c r="C12" s="128"/>
      <c r="D12" s="130"/>
      <c r="E12" s="203">
        <f t="shared" si="0"/>
        <v>20083</v>
      </c>
      <c r="F12" s="121"/>
    </row>
    <row r="13" spans="1:6" s="244" customFormat="1" ht="36" customHeight="1">
      <c r="A13" s="247" t="s">
        <v>134</v>
      </c>
      <c r="B13" s="253">
        <v>517363</v>
      </c>
      <c r="C13" s="133">
        <v>3794</v>
      </c>
      <c r="D13" s="134">
        <v>3358</v>
      </c>
      <c r="E13" s="203">
        <f t="shared" si="0"/>
        <v>524515</v>
      </c>
      <c r="F13" s="243"/>
    </row>
    <row r="14" spans="1:6" s="259" customFormat="1" ht="36" customHeight="1">
      <c r="A14" s="256" t="s">
        <v>135</v>
      </c>
      <c r="B14" s="257">
        <f>SUM(B15:B16)</f>
        <v>214746</v>
      </c>
      <c r="C14" s="257">
        <f>SUM(C15:C16)</f>
        <v>0</v>
      </c>
      <c r="D14" s="257">
        <f>SUM(D15:D16)</f>
        <v>0</v>
      </c>
      <c r="E14" s="203">
        <f t="shared" si="0"/>
        <v>214746</v>
      </c>
      <c r="F14" s="258"/>
    </row>
    <row r="15" spans="1:6" s="69" customFormat="1" ht="51.75" customHeight="1">
      <c r="A15" s="211" t="s">
        <v>224</v>
      </c>
      <c r="B15" s="212">
        <v>52720</v>
      </c>
      <c r="C15" s="168"/>
      <c r="D15" s="169"/>
      <c r="E15" s="203">
        <f>D15+C15+B15</f>
        <v>52720</v>
      </c>
      <c r="F15" s="121"/>
    </row>
    <row r="16" spans="1:6" s="69" customFormat="1" ht="48.75" customHeight="1">
      <c r="A16" s="213" t="s">
        <v>136</v>
      </c>
      <c r="B16" s="212">
        <v>162026</v>
      </c>
      <c r="C16" s="168"/>
      <c r="D16" s="169"/>
      <c r="E16" s="203">
        <f t="shared" si="0"/>
        <v>162026</v>
      </c>
      <c r="F16" s="121"/>
    </row>
    <row r="17" spans="1:6" s="171" customFormat="1" ht="45" customHeight="1" thickBot="1">
      <c r="A17" s="215" t="s">
        <v>118</v>
      </c>
      <c r="B17" s="216">
        <f>B18+B19+B23</f>
        <v>69960</v>
      </c>
      <c r="C17" s="216">
        <f>C18+C19+C23</f>
        <v>0</v>
      </c>
      <c r="D17" s="216">
        <f>D18+D19+D23</f>
        <v>0</v>
      </c>
      <c r="E17" s="203">
        <f t="shared" si="0"/>
        <v>69960</v>
      </c>
      <c r="F17" s="170"/>
    </row>
    <row r="18" spans="1:6" s="244" customFormat="1" ht="36" customHeight="1">
      <c r="A18" s="245" t="s">
        <v>119</v>
      </c>
      <c r="B18" s="246">
        <v>15335</v>
      </c>
      <c r="C18" s="172"/>
      <c r="D18" s="173"/>
      <c r="E18" s="203">
        <f t="shared" si="0"/>
        <v>15335</v>
      </c>
      <c r="F18" s="243"/>
    </row>
    <row r="19" spans="1:6" s="244" customFormat="1" ht="24.75" customHeight="1">
      <c r="A19" s="240" t="s">
        <v>120</v>
      </c>
      <c r="B19" s="241">
        <f>B20+B21+B22</f>
        <v>49281</v>
      </c>
      <c r="C19" s="241">
        <f>C20+C21+C22</f>
        <v>0</v>
      </c>
      <c r="D19" s="241">
        <f>D20+D21+D22</f>
        <v>0</v>
      </c>
      <c r="E19" s="203">
        <f t="shared" si="0"/>
        <v>49281</v>
      </c>
      <c r="F19" s="243"/>
    </row>
    <row r="20" spans="1:6" s="244" customFormat="1" ht="67.5" customHeight="1">
      <c r="A20" s="211" t="s">
        <v>121</v>
      </c>
      <c r="B20" s="248">
        <v>39236</v>
      </c>
      <c r="C20" s="249"/>
      <c r="D20" s="250"/>
      <c r="E20" s="203">
        <f t="shared" si="0"/>
        <v>39236</v>
      </c>
      <c r="F20" s="243"/>
    </row>
    <row r="21" spans="1:6" s="69" customFormat="1" ht="24.75" customHeight="1">
      <c r="A21" s="213" t="s">
        <v>122</v>
      </c>
      <c r="B21" s="251">
        <v>8035</v>
      </c>
      <c r="C21" s="124"/>
      <c r="D21" s="174"/>
      <c r="E21" s="203">
        <f t="shared" si="0"/>
        <v>8035</v>
      </c>
      <c r="F21" s="121"/>
    </row>
    <row r="22" spans="1:6" s="69" customFormat="1" ht="32.25" customHeight="1">
      <c r="A22" s="213" t="s">
        <v>123</v>
      </c>
      <c r="B22" s="251">
        <v>2010</v>
      </c>
      <c r="C22" s="124"/>
      <c r="D22" s="174"/>
      <c r="E22" s="203">
        <f t="shared" si="0"/>
        <v>2010</v>
      </c>
      <c r="F22" s="121"/>
    </row>
    <row r="23" spans="1:6" s="244" customFormat="1" ht="36" customHeight="1" thickBot="1">
      <c r="A23" s="252" t="s">
        <v>124</v>
      </c>
      <c r="B23" s="253">
        <v>5344</v>
      </c>
      <c r="C23" s="133"/>
      <c r="D23" s="250"/>
      <c r="E23" s="203">
        <f t="shared" si="0"/>
        <v>5344</v>
      </c>
      <c r="F23" s="243"/>
    </row>
    <row r="24" spans="1:6" s="69" customFormat="1" ht="38.25" customHeight="1" thickBot="1">
      <c r="A24" s="206" t="s">
        <v>125</v>
      </c>
      <c r="B24" s="207">
        <v>32296</v>
      </c>
      <c r="C24" s="207">
        <v>2934</v>
      </c>
      <c r="D24" s="214">
        <v>835</v>
      </c>
      <c r="E24" s="203">
        <f t="shared" si="0"/>
        <v>36065</v>
      </c>
      <c r="F24" s="121"/>
    </row>
    <row r="25" spans="1:5" ht="32.25" customHeight="1">
      <c r="A25" s="254" t="s">
        <v>126</v>
      </c>
      <c r="B25" s="271">
        <v>102</v>
      </c>
      <c r="C25" s="272">
        <v>8</v>
      </c>
      <c r="D25" s="272">
        <f>SUM(D27:D28)</f>
        <v>0</v>
      </c>
      <c r="E25" s="203">
        <f t="shared" si="0"/>
        <v>110</v>
      </c>
    </row>
    <row r="26" spans="1:5" ht="32.25" customHeight="1">
      <c r="A26" s="274" t="s">
        <v>147</v>
      </c>
      <c r="B26" s="203">
        <v>7544</v>
      </c>
      <c r="C26" s="205"/>
      <c r="D26" s="205"/>
      <c r="E26" s="203">
        <f>D26+C26+B26</f>
        <v>7544</v>
      </c>
    </row>
    <row r="27" spans="1:6" s="69" customFormat="1" ht="48.75" customHeight="1">
      <c r="A27" s="274" t="s">
        <v>137</v>
      </c>
      <c r="B27" s="203">
        <f>SUM(B28:B29)</f>
        <v>1195</v>
      </c>
      <c r="C27" s="203">
        <f>SUM(C28)</f>
        <v>0</v>
      </c>
      <c r="D27" s="203">
        <f>SUM(D28)</f>
        <v>0</v>
      </c>
      <c r="E27" s="203">
        <f t="shared" si="0"/>
        <v>1195</v>
      </c>
      <c r="F27" s="121"/>
    </row>
    <row r="28" spans="1:6" s="69" customFormat="1" ht="48.75" customHeight="1">
      <c r="A28" s="213" t="s">
        <v>138</v>
      </c>
      <c r="B28" s="204">
        <v>16</v>
      </c>
      <c r="C28" s="128"/>
      <c r="D28" s="187"/>
      <c r="E28" s="203">
        <f t="shared" si="0"/>
        <v>16</v>
      </c>
      <c r="F28" s="121"/>
    </row>
    <row r="29" spans="1:6" s="69" customFormat="1" ht="48.75" customHeight="1">
      <c r="A29" s="213" t="s">
        <v>187</v>
      </c>
      <c r="B29" s="204">
        <v>1179</v>
      </c>
      <c r="C29" s="128"/>
      <c r="D29" s="187"/>
      <c r="E29" s="203">
        <f t="shared" si="0"/>
        <v>1179</v>
      </c>
      <c r="F29" s="121"/>
    </row>
    <row r="30" spans="1:6" s="80" customFormat="1" ht="40.5" customHeight="1" thickBot="1">
      <c r="A30" s="131" t="s">
        <v>148</v>
      </c>
      <c r="B30" s="273">
        <f>B6+B14+B17+B27+B26+B24+B25</f>
        <v>1119519</v>
      </c>
      <c r="C30" s="273">
        <f>C6+C14+C17+C27+C26+C24+C25</f>
        <v>6736</v>
      </c>
      <c r="D30" s="273">
        <f>D6+D14+D17+D27+D26+D24+D25</f>
        <v>4193</v>
      </c>
      <c r="E30" s="203">
        <f>D30+C30+B30</f>
        <v>1130448</v>
      </c>
      <c r="F30" s="175"/>
    </row>
    <row r="31" spans="1:6" s="80" customFormat="1" ht="21.75" customHeight="1" thickBot="1">
      <c r="A31" s="609" t="s">
        <v>146</v>
      </c>
      <c r="B31" s="610"/>
      <c r="C31" s="610"/>
      <c r="D31" s="610"/>
      <c r="E31" s="611"/>
      <c r="F31" s="175"/>
    </row>
    <row r="32" spans="1:7" ht="46.5" customHeight="1" thickBot="1">
      <c r="A32" s="202" t="s">
        <v>145</v>
      </c>
      <c r="B32" s="132">
        <f>B33</f>
        <v>326174</v>
      </c>
      <c r="C32" s="132">
        <f>C33</f>
        <v>89606</v>
      </c>
      <c r="D32" s="132">
        <f>SUM(D33:D39)</f>
        <v>7807</v>
      </c>
      <c r="E32" s="127">
        <f aca="true" t="shared" si="1" ref="E32:E41">C32+B32+D32</f>
        <v>423587</v>
      </c>
      <c r="G32" s="2"/>
    </row>
    <row r="33" spans="1:6" s="85" customFormat="1" ht="33" customHeight="1" thickBot="1">
      <c r="A33" s="261" t="s">
        <v>139</v>
      </c>
      <c r="B33" s="262">
        <f>B34+B37+B40+B41</f>
        <v>326174</v>
      </c>
      <c r="C33" s="262">
        <f>C34+C37+C41</f>
        <v>89606</v>
      </c>
      <c r="D33" s="262">
        <f>D34+D37+D41</f>
        <v>7807</v>
      </c>
      <c r="E33" s="242">
        <f t="shared" si="1"/>
        <v>423587</v>
      </c>
      <c r="F33" s="263"/>
    </row>
    <row r="34" spans="1:5" ht="33" customHeight="1" thickBot="1">
      <c r="A34" s="260" t="s">
        <v>140</v>
      </c>
      <c r="B34" s="189">
        <f>SUM(B36+B35)</f>
        <v>220126</v>
      </c>
      <c r="C34" s="123"/>
      <c r="D34" s="266"/>
      <c r="E34" s="242">
        <f>C34+B34+D34</f>
        <v>220126</v>
      </c>
    </row>
    <row r="35" spans="1:5" ht="33" customHeight="1" thickBot="1">
      <c r="A35" s="176" t="s">
        <v>313</v>
      </c>
      <c r="B35" s="129">
        <v>194349</v>
      </c>
      <c r="C35" s="123"/>
      <c r="D35" s="266"/>
      <c r="E35" s="242">
        <f t="shared" si="1"/>
        <v>194349</v>
      </c>
    </row>
    <row r="36" spans="1:5" ht="33" customHeight="1" thickBot="1">
      <c r="A36" s="176" t="s">
        <v>312</v>
      </c>
      <c r="B36" s="129">
        <v>25777</v>
      </c>
      <c r="C36" s="124"/>
      <c r="D36" s="133"/>
      <c r="E36" s="242">
        <f t="shared" si="1"/>
        <v>25777</v>
      </c>
    </row>
    <row r="37" spans="1:6" s="85" customFormat="1" ht="33" customHeight="1" thickBot="1">
      <c r="A37" s="269" t="s">
        <v>141</v>
      </c>
      <c r="B37" s="270">
        <f>SUM(B38:B39)</f>
        <v>98079</v>
      </c>
      <c r="C37" s="270">
        <f>SUM(C38:C39)</f>
        <v>8431</v>
      </c>
      <c r="D37" s="270">
        <f>SUM(D38:D39)</f>
        <v>0</v>
      </c>
      <c r="E37" s="242">
        <f t="shared" si="1"/>
        <v>106510</v>
      </c>
      <c r="F37" s="263"/>
    </row>
    <row r="38" spans="1:6" s="265" customFormat="1" ht="33" customHeight="1" thickBot="1">
      <c r="A38" s="176" t="s">
        <v>143</v>
      </c>
      <c r="B38" s="129">
        <v>74078</v>
      </c>
      <c r="C38" s="267">
        <v>8431</v>
      </c>
      <c r="D38" s="268"/>
      <c r="E38" s="242">
        <f t="shared" si="1"/>
        <v>82509</v>
      </c>
      <c r="F38" s="264"/>
    </row>
    <row r="39" spans="1:5" ht="36.75" customHeight="1" thickBot="1">
      <c r="A39" s="176" t="s">
        <v>142</v>
      </c>
      <c r="B39" s="129">
        <v>24001</v>
      </c>
      <c r="C39" s="129"/>
      <c r="D39" s="177">
        <v>0</v>
      </c>
      <c r="E39" s="127">
        <f t="shared" si="1"/>
        <v>24001</v>
      </c>
    </row>
    <row r="40" spans="1:5" ht="36.75" customHeight="1" thickBot="1">
      <c r="A40" s="562" t="s">
        <v>368</v>
      </c>
      <c r="B40" s="563">
        <v>7969</v>
      </c>
      <c r="C40" s="563"/>
      <c r="D40" s="564"/>
      <c r="E40" s="127">
        <f t="shared" si="1"/>
        <v>7969</v>
      </c>
    </row>
    <row r="41" spans="1:5" ht="33" customHeight="1" thickBot="1">
      <c r="A41" s="275" t="s">
        <v>144</v>
      </c>
      <c r="B41" s="276"/>
      <c r="C41" s="276">
        <v>81175</v>
      </c>
      <c r="D41" s="277">
        <v>7807</v>
      </c>
      <c r="E41" s="127">
        <f t="shared" si="1"/>
        <v>88982</v>
      </c>
    </row>
    <row r="42" spans="1:6" s="71" customFormat="1" ht="21.75" customHeight="1">
      <c r="A42" s="135"/>
      <c r="B42" s="136"/>
      <c r="C42" s="136"/>
      <c r="D42" s="136"/>
      <c r="E42" s="137"/>
      <c r="F42" s="122"/>
    </row>
    <row r="43" spans="1:5" ht="15">
      <c r="A43" s="135"/>
      <c r="B43" s="135"/>
      <c r="C43" s="136"/>
      <c r="D43" s="136"/>
      <c r="E43" s="137"/>
    </row>
    <row r="44" spans="1:5" s="165" customFormat="1" ht="12.75">
      <c r="A44" s="135"/>
      <c r="B44" s="135"/>
      <c r="C44" s="135"/>
      <c r="D44" s="135"/>
      <c r="E44" s="135"/>
    </row>
    <row r="45" spans="1:5" ht="15">
      <c r="A45" s="138"/>
      <c r="B45" s="138"/>
      <c r="C45" s="137"/>
      <c r="D45" s="137"/>
      <c r="E45" s="137"/>
    </row>
    <row r="47" ht="14.25">
      <c r="E47" s="140"/>
    </row>
  </sheetData>
  <sheetProtection/>
  <mergeCells count="7">
    <mergeCell ref="A31:E31"/>
    <mergeCell ref="A1:E1"/>
    <mergeCell ref="A4:A5"/>
    <mergeCell ref="B4:B5"/>
    <mergeCell ref="C4:C5"/>
    <mergeCell ref="D4:D5"/>
    <mergeCell ref="E4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1" r:id="rId1"/>
  <headerFooter alignWithMargins="0">
    <oddHeader>&amp;R2.sz. melléklet
..../2014.(.....) Egyek Önk.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69"/>
  <sheetViews>
    <sheetView view="pageBreakPreview" zoomScaleSheetLayoutView="100" zoomScalePageLayoutView="0" workbookViewId="0" topLeftCell="G34">
      <selection activeCell="J54" sqref="J54"/>
    </sheetView>
  </sheetViews>
  <sheetFormatPr defaultColWidth="9.00390625" defaultRowHeight="12.75"/>
  <cols>
    <col min="1" max="1" width="49.00390625" style="80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8" width="18.00390625" style="0" customWidth="1"/>
    <col min="9" max="9" width="12.625" style="80" customWidth="1"/>
    <col min="10" max="10" width="17.875" style="80" customWidth="1"/>
    <col min="11" max="11" width="16.75390625" style="0" customWidth="1"/>
    <col min="12" max="12" width="17.25390625" style="0" customWidth="1"/>
    <col min="13" max="13" width="14.375" style="0" customWidth="1"/>
  </cols>
  <sheetData>
    <row r="1" s="80" customFormat="1" ht="12.75"/>
    <row r="2" spans="1:12" s="80" customFormat="1" ht="15.75">
      <c r="A2" s="635" t="s">
        <v>104</v>
      </c>
      <c r="B2" s="636"/>
      <c r="C2" s="636"/>
      <c r="D2" s="636"/>
      <c r="E2" s="636"/>
      <c r="F2" s="636"/>
      <c r="G2" s="636"/>
      <c r="H2" s="636"/>
      <c r="I2" s="637"/>
      <c r="J2" s="637"/>
      <c r="K2" s="637"/>
      <c r="L2" s="637"/>
    </row>
    <row r="3" s="80" customFormat="1" ht="13.5" thickBot="1">
      <c r="L3" s="425"/>
    </row>
    <row r="4" spans="1:13" s="80" customFormat="1" ht="102" customHeight="1" thickBot="1">
      <c r="A4" s="638" t="s">
        <v>151</v>
      </c>
      <c r="B4" s="426" t="s">
        <v>174</v>
      </c>
      <c r="C4" s="426" t="s">
        <v>188</v>
      </c>
      <c r="D4" s="426" t="s">
        <v>176</v>
      </c>
      <c r="E4" s="426" t="s">
        <v>189</v>
      </c>
      <c r="F4" s="426" t="s">
        <v>183</v>
      </c>
      <c r="G4" s="426" t="s">
        <v>190</v>
      </c>
      <c r="H4" s="426" t="s">
        <v>178</v>
      </c>
      <c r="I4" s="426" t="s">
        <v>179</v>
      </c>
      <c r="J4" s="426" t="s">
        <v>180</v>
      </c>
      <c r="K4" s="426" t="s">
        <v>191</v>
      </c>
      <c r="L4" s="427" t="s">
        <v>28</v>
      </c>
      <c r="M4" s="428" t="s">
        <v>88</v>
      </c>
    </row>
    <row r="5" spans="1:13" s="80" customFormat="1" ht="21" customHeight="1" thickBot="1">
      <c r="A5" s="639"/>
      <c r="B5" s="429" t="s">
        <v>101</v>
      </c>
      <c r="C5" s="429" t="s">
        <v>101</v>
      </c>
      <c r="D5" s="429" t="s">
        <v>101</v>
      </c>
      <c r="E5" s="429" t="s">
        <v>101</v>
      </c>
      <c r="F5" s="429" t="s">
        <v>101</v>
      </c>
      <c r="G5" s="429" t="s">
        <v>101</v>
      </c>
      <c r="H5" s="429" t="s">
        <v>101</v>
      </c>
      <c r="I5" s="429" t="s">
        <v>101</v>
      </c>
      <c r="J5" s="429" t="s">
        <v>101</v>
      </c>
      <c r="K5" s="429" t="s">
        <v>101</v>
      </c>
      <c r="L5" s="429" t="s">
        <v>101</v>
      </c>
      <c r="M5" s="429" t="s">
        <v>101</v>
      </c>
    </row>
    <row r="6" spans="1:13" s="431" customFormat="1" ht="21" customHeight="1" thickBot="1">
      <c r="A6" s="289" t="s">
        <v>192</v>
      </c>
      <c r="B6" s="108"/>
      <c r="C6" s="108"/>
      <c r="D6" s="108">
        <v>383</v>
      </c>
      <c r="E6" s="108"/>
      <c r="F6" s="108">
        <v>1042</v>
      </c>
      <c r="G6" s="108"/>
      <c r="H6" s="108"/>
      <c r="I6" s="108"/>
      <c r="J6" s="108"/>
      <c r="K6" s="108"/>
      <c r="L6" s="186">
        <f>SUM(B6:K6)</f>
        <v>1425</v>
      </c>
      <c r="M6" s="430"/>
    </row>
    <row r="7" spans="1:13" s="431" customFormat="1" ht="21" customHeight="1" thickBot="1">
      <c r="A7" s="432" t="s">
        <v>152</v>
      </c>
      <c r="B7" s="108"/>
      <c r="C7" s="108"/>
      <c r="D7" s="108"/>
      <c r="E7" s="108"/>
      <c r="F7" s="108"/>
      <c r="G7" s="108"/>
      <c r="H7" s="108">
        <v>5080</v>
      </c>
      <c r="I7" s="108"/>
      <c r="J7" s="108"/>
      <c r="K7" s="108"/>
      <c r="L7" s="186">
        <f aca="true" t="shared" si="0" ref="L7:L45">SUM(B7:K7)</f>
        <v>5080</v>
      </c>
      <c r="M7" s="433"/>
    </row>
    <row r="8" spans="1:13" s="431" customFormat="1" ht="21" customHeight="1" thickBot="1">
      <c r="A8" s="432" t="s">
        <v>153</v>
      </c>
      <c r="B8" s="108"/>
      <c r="C8" s="108"/>
      <c r="D8" s="108"/>
      <c r="E8" s="108"/>
      <c r="F8" s="108"/>
      <c r="G8" s="108"/>
      <c r="H8" s="551">
        <v>76535</v>
      </c>
      <c r="I8" s="108">
        <v>55778</v>
      </c>
      <c r="J8" s="108"/>
      <c r="K8" s="108"/>
      <c r="L8" s="186">
        <f t="shared" si="0"/>
        <v>132313</v>
      </c>
      <c r="M8" s="434"/>
    </row>
    <row r="9" spans="1:13" s="431" customFormat="1" ht="21" customHeight="1" thickBot="1">
      <c r="A9" s="432" t="s">
        <v>193</v>
      </c>
      <c r="B9" s="108"/>
      <c r="C9" s="108"/>
      <c r="D9" s="108"/>
      <c r="E9" s="108"/>
      <c r="F9" s="108"/>
      <c r="G9" s="108"/>
      <c r="H9" s="108">
        <v>12046</v>
      </c>
      <c r="I9" s="108">
        <v>2997</v>
      </c>
      <c r="J9" s="108"/>
      <c r="K9" s="108"/>
      <c r="L9" s="186">
        <f t="shared" si="0"/>
        <v>15043</v>
      </c>
      <c r="M9" s="434"/>
    </row>
    <row r="10" spans="1:13" s="431" customFormat="1" ht="21" customHeight="1" thickBot="1">
      <c r="A10" s="432" t="s">
        <v>194</v>
      </c>
      <c r="B10" s="108"/>
      <c r="C10" s="108"/>
      <c r="D10" s="108">
        <v>722</v>
      </c>
      <c r="E10" s="108"/>
      <c r="F10" s="108">
        <v>3834</v>
      </c>
      <c r="G10" s="108"/>
      <c r="H10" s="108"/>
      <c r="I10" s="108"/>
      <c r="J10" s="108"/>
      <c r="K10" s="108"/>
      <c r="L10" s="186">
        <f t="shared" si="0"/>
        <v>4556</v>
      </c>
      <c r="M10" s="434"/>
    </row>
    <row r="11" spans="1:13" s="431" customFormat="1" ht="21" customHeight="1" thickBot="1">
      <c r="A11" s="432" t="s">
        <v>195</v>
      </c>
      <c r="B11" s="108"/>
      <c r="C11" s="108"/>
      <c r="D11" s="108">
        <v>175</v>
      </c>
      <c r="E11" s="108"/>
      <c r="F11" s="108">
        <v>302</v>
      </c>
      <c r="G11" s="108"/>
      <c r="H11" s="108"/>
      <c r="I11" s="108"/>
      <c r="J11" s="108"/>
      <c r="K11" s="108"/>
      <c r="L11" s="186">
        <f t="shared" si="0"/>
        <v>477</v>
      </c>
      <c r="M11" s="434"/>
    </row>
    <row r="12" spans="1:13" s="80" customFormat="1" ht="28.5" customHeight="1" thickBot="1">
      <c r="A12" s="603" t="s">
        <v>154</v>
      </c>
      <c r="B12" s="108"/>
      <c r="C12" s="108"/>
      <c r="D12" s="108">
        <v>2350</v>
      </c>
      <c r="E12" s="108"/>
      <c r="F12" s="108">
        <v>218</v>
      </c>
      <c r="G12" s="108"/>
      <c r="H12" s="108">
        <v>168</v>
      </c>
      <c r="I12" s="108"/>
      <c r="J12" s="108"/>
      <c r="K12" s="108"/>
      <c r="L12" s="186">
        <f t="shared" si="0"/>
        <v>2736</v>
      </c>
      <c r="M12" s="435"/>
    </row>
    <row r="13" spans="1:13" s="80" customFormat="1" ht="31.5" customHeight="1" thickBot="1">
      <c r="A13" s="604" t="s">
        <v>155</v>
      </c>
      <c r="B13" s="108"/>
      <c r="C13" s="108"/>
      <c r="D13" s="108">
        <v>10096</v>
      </c>
      <c r="E13" s="108"/>
      <c r="F13" s="108">
        <v>11006</v>
      </c>
      <c r="G13" s="108"/>
      <c r="H13" s="108">
        <v>790</v>
      </c>
      <c r="I13" s="108">
        <v>197</v>
      </c>
      <c r="J13" s="108"/>
      <c r="K13" s="108"/>
      <c r="L13" s="186">
        <f t="shared" si="0"/>
        <v>22089</v>
      </c>
      <c r="M13" s="108"/>
    </row>
    <row r="14" spans="1:13" s="80" customFormat="1" ht="31.5" customHeight="1" thickBot="1">
      <c r="A14" s="604" t="s">
        <v>196</v>
      </c>
      <c r="B14" s="108"/>
      <c r="C14" s="108"/>
      <c r="D14" s="108">
        <v>19525</v>
      </c>
      <c r="E14" s="108"/>
      <c r="F14" s="108">
        <v>345</v>
      </c>
      <c r="G14" s="108"/>
      <c r="H14" s="108"/>
      <c r="I14" s="108"/>
      <c r="J14" s="108"/>
      <c r="K14" s="108"/>
      <c r="L14" s="186">
        <f t="shared" si="0"/>
        <v>19870</v>
      </c>
      <c r="M14" s="108"/>
    </row>
    <row r="15" spans="1:13" s="80" customFormat="1" ht="21" customHeight="1" thickBot="1">
      <c r="A15" s="432" t="s">
        <v>156</v>
      </c>
      <c r="B15" s="108">
        <v>4096</v>
      </c>
      <c r="C15" s="108">
        <v>1041</v>
      </c>
      <c r="D15" s="108">
        <v>13296</v>
      </c>
      <c r="E15" s="108"/>
      <c r="F15" s="108">
        <v>16377</v>
      </c>
      <c r="G15" s="108"/>
      <c r="H15" s="108">
        <v>26582</v>
      </c>
      <c r="I15" s="108">
        <v>535</v>
      </c>
      <c r="J15" s="108">
        <v>130</v>
      </c>
      <c r="K15" s="108"/>
      <c r="L15" s="186">
        <f t="shared" si="0"/>
        <v>62057</v>
      </c>
      <c r="M15" s="108">
        <v>2</v>
      </c>
    </row>
    <row r="16" spans="1:13" s="80" customFormat="1" ht="21" customHeight="1" thickBot="1">
      <c r="A16" s="432" t="s">
        <v>157</v>
      </c>
      <c r="B16" s="108"/>
      <c r="C16" s="108"/>
      <c r="D16" s="108">
        <v>47</v>
      </c>
      <c r="E16" s="108"/>
      <c r="F16" s="108">
        <v>155</v>
      </c>
      <c r="G16" s="108"/>
      <c r="H16" s="108"/>
      <c r="I16" s="108"/>
      <c r="J16" s="108"/>
      <c r="K16" s="108"/>
      <c r="L16" s="186">
        <f t="shared" si="0"/>
        <v>202</v>
      </c>
      <c r="M16" s="436"/>
    </row>
    <row r="17" spans="1:13" s="80" customFormat="1" ht="21" customHeight="1" thickBot="1">
      <c r="A17" s="432" t="s">
        <v>369</v>
      </c>
      <c r="B17" s="108"/>
      <c r="C17" s="108"/>
      <c r="D17" s="108"/>
      <c r="E17" s="108"/>
      <c r="F17" s="108">
        <v>8431</v>
      </c>
      <c r="G17" s="108"/>
      <c r="H17" s="108"/>
      <c r="I17" s="108"/>
      <c r="J17" s="108"/>
      <c r="K17" s="108"/>
      <c r="L17" s="186">
        <f t="shared" si="0"/>
        <v>8431</v>
      </c>
      <c r="M17" s="436"/>
    </row>
    <row r="18" spans="1:13" s="80" customFormat="1" ht="21" customHeight="1" thickBot="1">
      <c r="A18" s="432" t="s">
        <v>159</v>
      </c>
      <c r="B18" s="108"/>
      <c r="C18" s="108"/>
      <c r="D18" s="108">
        <v>10397</v>
      </c>
      <c r="E18" s="108"/>
      <c r="F18" s="108"/>
      <c r="G18" s="108"/>
      <c r="H18" s="108"/>
      <c r="I18" s="108"/>
      <c r="J18" s="108"/>
      <c r="K18" s="108">
        <v>70168</v>
      </c>
      <c r="L18" s="186">
        <f t="shared" si="0"/>
        <v>80565</v>
      </c>
      <c r="M18" s="108"/>
    </row>
    <row r="19" spans="1:13" s="80" customFormat="1" ht="21" customHeight="1" thickBot="1">
      <c r="A19" s="432" t="s">
        <v>197</v>
      </c>
      <c r="B19" s="108"/>
      <c r="C19" s="108"/>
      <c r="D19" s="108"/>
      <c r="E19" s="108"/>
      <c r="F19" s="108">
        <v>424</v>
      </c>
      <c r="G19" s="108">
        <v>131931</v>
      </c>
      <c r="H19" s="108"/>
      <c r="I19" s="108"/>
      <c r="J19" s="108"/>
      <c r="K19" s="108"/>
      <c r="L19" s="186">
        <f t="shared" si="0"/>
        <v>132355</v>
      </c>
      <c r="M19" s="108"/>
    </row>
    <row r="20" spans="1:13" s="80" customFormat="1" ht="21" customHeight="1" thickBot="1">
      <c r="A20" s="432" t="s">
        <v>198</v>
      </c>
      <c r="B20" s="108"/>
      <c r="C20" s="108"/>
      <c r="D20" s="108"/>
      <c r="E20" s="108"/>
      <c r="F20" s="108">
        <v>10937</v>
      </c>
      <c r="G20" s="108"/>
      <c r="H20" s="108"/>
      <c r="I20" s="108"/>
      <c r="J20" s="108"/>
      <c r="K20" s="108"/>
      <c r="L20" s="186">
        <f t="shared" si="0"/>
        <v>10937</v>
      </c>
      <c r="M20" s="108"/>
    </row>
    <row r="21" spans="1:13" s="80" customFormat="1" ht="21" customHeight="1" thickBot="1">
      <c r="A21" s="432" t="s">
        <v>199</v>
      </c>
      <c r="B21" s="108">
        <v>1272</v>
      </c>
      <c r="C21" s="108">
        <v>335</v>
      </c>
      <c r="D21" s="108">
        <v>6694</v>
      </c>
      <c r="E21" s="108"/>
      <c r="F21" s="108"/>
      <c r="G21" s="108"/>
      <c r="H21" s="108"/>
      <c r="I21" s="108"/>
      <c r="J21" s="108"/>
      <c r="K21" s="108"/>
      <c r="L21" s="186">
        <f t="shared" si="0"/>
        <v>8301</v>
      </c>
      <c r="M21" s="108">
        <v>0</v>
      </c>
    </row>
    <row r="22" spans="1:13" s="80" customFormat="1" ht="21" customHeight="1" thickBot="1">
      <c r="A22" s="432" t="s">
        <v>200</v>
      </c>
      <c r="B22" s="108"/>
      <c r="C22" s="108"/>
      <c r="D22" s="108"/>
      <c r="E22" s="108"/>
      <c r="F22" s="108">
        <v>5562</v>
      </c>
      <c r="G22" s="108"/>
      <c r="H22" s="108"/>
      <c r="I22" s="108"/>
      <c r="J22" s="108"/>
      <c r="K22" s="108"/>
      <c r="L22" s="186">
        <f t="shared" si="0"/>
        <v>5562</v>
      </c>
      <c r="M22" s="108"/>
    </row>
    <row r="23" spans="1:13" s="80" customFormat="1" ht="21" customHeight="1" thickBot="1">
      <c r="A23" s="432" t="s">
        <v>201</v>
      </c>
      <c r="B23" s="108"/>
      <c r="C23" s="108"/>
      <c r="D23" s="108">
        <v>9940</v>
      </c>
      <c r="E23" s="108"/>
      <c r="F23" s="108">
        <v>507</v>
      </c>
      <c r="G23" s="108"/>
      <c r="H23" s="108"/>
      <c r="I23" s="108"/>
      <c r="J23" s="108">
        <v>1797</v>
      </c>
      <c r="K23" s="108"/>
      <c r="L23" s="186">
        <f t="shared" si="0"/>
        <v>12244</v>
      </c>
      <c r="M23" s="108"/>
    </row>
    <row r="24" spans="1:13" s="80" customFormat="1" ht="21" customHeight="1" thickBot="1">
      <c r="A24" s="432" t="s">
        <v>202</v>
      </c>
      <c r="B24" s="108"/>
      <c r="C24" s="108"/>
      <c r="D24" s="108">
        <v>441</v>
      </c>
      <c r="E24" s="108"/>
      <c r="F24" s="108"/>
      <c r="G24" s="108"/>
      <c r="H24" s="108"/>
      <c r="I24" s="108"/>
      <c r="J24" s="108"/>
      <c r="K24" s="108"/>
      <c r="L24" s="186">
        <f t="shared" si="0"/>
        <v>441</v>
      </c>
      <c r="M24" s="108"/>
    </row>
    <row r="25" spans="1:13" s="80" customFormat="1" ht="21" customHeight="1" thickBot="1">
      <c r="A25" s="432" t="s">
        <v>370</v>
      </c>
      <c r="B25" s="108"/>
      <c r="C25" s="108"/>
      <c r="D25" s="108">
        <v>140</v>
      </c>
      <c r="E25" s="108"/>
      <c r="F25" s="108"/>
      <c r="G25" s="108"/>
      <c r="H25" s="108"/>
      <c r="I25" s="108"/>
      <c r="J25" s="108"/>
      <c r="K25" s="108"/>
      <c r="L25" s="186">
        <f t="shared" si="0"/>
        <v>140</v>
      </c>
      <c r="M25" s="108"/>
    </row>
    <row r="26" spans="1:13" s="80" customFormat="1" ht="21" customHeight="1" thickBot="1">
      <c r="A26" s="432" t="s">
        <v>203</v>
      </c>
      <c r="B26" s="108"/>
      <c r="C26" s="108"/>
      <c r="D26" s="108"/>
      <c r="E26" s="108"/>
      <c r="F26" s="108">
        <v>1868</v>
      </c>
      <c r="G26" s="108"/>
      <c r="H26" s="108"/>
      <c r="I26" s="108"/>
      <c r="J26" s="108"/>
      <c r="K26" s="108"/>
      <c r="L26" s="186">
        <f t="shared" si="0"/>
        <v>1868</v>
      </c>
      <c r="M26" s="108"/>
    </row>
    <row r="27" spans="1:13" s="80" customFormat="1" ht="21" customHeight="1" thickBot="1">
      <c r="A27" s="605" t="s">
        <v>204</v>
      </c>
      <c r="B27" s="108"/>
      <c r="C27" s="108"/>
      <c r="D27" s="108"/>
      <c r="E27" s="108"/>
      <c r="F27" s="108">
        <v>293</v>
      </c>
      <c r="G27" s="108"/>
      <c r="H27" s="108"/>
      <c r="I27" s="108"/>
      <c r="J27" s="108"/>
      <c r="K27" s="108"/>
      <c r="L27" s="186">
        <f t="shared" si="0"/>
        <v>293</v>
      </c>
      <c r="M27" s="108"/>
    </row>
    <row r="28" spans="1:13" s="80" customFormat="1" ht="21" customHeight="1" thickBot="1">
      <c r="A28" s="432" t="s">
        <v>205</v>
      </c>
      <c r="B28" s="108"/>
      <c r="C28" s="108"/>
      <c r="D28" s="108"/>
      <c r="E28" s="108"/>
      <c r="F28" s="108">
        <v>2396</v>
      </c>
      <c r="G28" s="108"/>
      <c r="H28" s="108"/>
      <c r="I28" s="108"/>
      <c r="J28" s="108"/>
      <c r="K28" s="108"/>
      <c r="L28" s="186">
        <f t="shared" si="0"/>
        <v>2396</v>
      </c>
      <c r="M28" s="108"/>
    </row>
    <row r="29" spans="1:13" s="80" customFormat="1" ht="21" customHeight="1" thickBot="1">
      <c r="A29" s="432" t="s">
        <v>233</v>
      </c>
      <c r="B29" s="108"/>
      <c r="C29" s="108"/>
      <c r="D29" s="108">
        <v>8624</v>
      </c>
      <c r="E29" s="108">
        <v>11187</v>
      </c>
      <c r="F29" s="108"/>
      <c r="G29" s="108"/>
      <c r="H29" s="108"/>
      <c r="I29" s="108"/>
      <c r="J29" s="108"/>
      <c r="K29" s="108"/>
      <c r="L29" s="186">
        <f t="shared" si="0"/>
        <v>19811</v>
      </c>
      <c r="M29" s="108"/>
    </row>
    <row r="30" spans="1:13" s="80" customFormat="1" ht="21" customHeight="1" thickBot="1">
      <c r="A30" s="432" t="s">
        <v>206</v>
      </c>
      <c r="B30" s="108"/>
      <c r="C30" s="108"/>
      <c r="D30" s="108">
        <v>10</v>
      </c>
      <c r="E30" s="108">
        <v>63931</v>
      </c>
      <c r="F30" s="108"/>
      <c r="G30" s="108"/>
      <c r="H30" s="108"/>
      <c r="I30" s="108"/>
      <c r="J30" s="108"/>
      <c r="K30" s="108"/>
      <c r="L30" s="186">
        <f t="shared" si="0"/>
        <v>63941</v>
      </c>
      <c r="M30" s="108"/>
    </row>
    <row r="31" spans="1:13" s="80" customFormat="1" ht="21" customHeight="1" thickBot="1">
      <c r="A31" s="432" t="s">
        <v>207</v>
      </c>
      <c r="B31" s="108"/>
      <c r="C31" s="108"/>
      <c r="D31" s="108"/>
      <c r="E31" s="108">
        <v>36900</v>
      </c>
      <c r="F31" s="108"/>
      <c r="G31" s="108"/>
      <c r="H31" s="108"/>
      <c r="I31" s="108"/>
      <c r="J31" s="108"/>
      <c r="K31" s="108"/>
      <c r="L31" s="186">
        <f t="shared" si="0"/>
        <v>36900</v>
      </c>
      <c r="M31" s="108"/>
    </row>
    <row r="32" spans="1:13" s="80" customFormat="1" ht="21" customHeight="1" thickBot="1">
      <c r="A32" s="432" t="s">
        <v>160</v>
      </c>
      <c r="B32" s="108"/>
      <c r="C32" s="108"/>
      <c r="D32" s="108"/>
      <c r="E32" s="108"/>
      <c r="F32" s="108"/>
      <c r="G32" s="108"/>
      <c r="H32" s="108">
        <v>285</v>
      </c>
      <c r="I32" s="108">
        <v>5872</v>
      </c>
      <c r="J32" s="108"/>
      <c r="K32" s="108"/>
      <c r="L32" s="186">
        <f t="shared" si="0"/>
        <v>6157</v>
      </c>
      <c r="M32" s="108"/>
    </row>
    <row r="33" spans="1:13" s="80" customFormat="1" ht="21" customHeight="1" thickBot="1">
      <c r="A33" s="432" t="s">
        <v>208</v>
      </c>
      <c r="B33" s="108"/>
      <c r="C33" s="108"/>
      <c r="D33" s="108">
        <v>193</v>
      </c>
      <c r="E33" s="108">
        <v>3879</v>
      </c>
      <c r="F33" s="108">
        <v>1900</v>
      </c>
      <c r="G33" s="108"/>
      <c r="H33" s="108"/>
      <c r="I33" s="108"/>
      <c r="J33" s="108"/>
      <c r="K33" s="108"/>
      <c r="L33" s="186">
        <f t="shared" si="0"/>
        <v>5972</v>
      </c>
      <c r="M33" s="108"/>
    </row>
    <row r="34" spans="1:13" s="80" customFormat="1" ht="21" customHeight="1" thickBot="1">
      <c r="A34" s="432" t="s">
        <v>209</v>
      </c>
      <c r="B34" s="108"/>
      <c r="C34" s="108"/>
      <c r="D34" s="108"/>
      <c r="E34" s="108">
        <v>550</v>
      </c>
      <c r="F34" s="108"/>
      <c r="G34" s="108"/>
      <c r="H34" s="108"/>
      <c r="I34" s="108"/>
      <c r="J34" s="108"/>
      <c r="K34" s="108"/>
      <c r="L34" s="186">
        <f t="shared" si="0"/>
        <v>550</v>
      </c>
      <c r="M34" s="436"/>
    </row>
    <row r="35" spans="1:13" s="80" customFormat="1" ht="21" customHeight="1" thickBot="1">
      <c r="A35" s="432" t="s">
        <v>210</v>
      </c>
      <c r="B35" s="108"/>
      <c r="C35" s="108"/>
      <c r="D35" s="108"/>
      <c r="E35" s="108"/>
      <c r="F35" s="108">
        <v>2743</v>
      </c>
      <c r="G35" s="108"/>
      <c r="H35" s="108"/>
      <c r="I35" s="108"/>
      <c r="J35" s="108"/>
      <c r="K35" s="108"/>
      <c r="L35" s="186">
        <f t="shared" si="0"/>
        <v>2743</v>
      </c>
      <c r="M35" s="108"/>
    </row>
    <row r="36" spans="1:13" s="80" customFormat="1" ht="21" customHeight="1" thickBot="1">
      <c r="A36" s="432" t="s">
        <v>211</v>
      </c>
      <c r="B36" s="108"/>
      <c r="C36" s="108"/>
      <c r="D36" s="108"/>
      <c r="E36" s="108"/>
      <c r="F36" s="108">
        <v>6373</v>
      </c>
      <c r="G36" s="108"/>
      <c r="H36" s="108"/>
      <c r="I36" s="108"/>
      <c r="J36" s="108"/>
      <c r="K36" s="108"/>
      <c r="L36" s="186">
        <f t="shared" si="0"/>
        <v>6373</v>
      </c>
      <c r="M36" s="436"/>
    </row>
    <row r="37" spans="1:13" s="80" customFormat="1" ht="21" customHeight="1" thickBot="1">
      <c r="A37" s="432" t="s">
        <v>212</v>
      </c>
      <c r="B37" s="108"/>
      <c r="C37" s="108"/>
      <c r="D37" s="108"/>
      <c r="E37" s="108"/>
      <c r="F37" s="108">
        <v>542</v>
      </c>
      <c r="G37" s="108"/>
      <c r="H37" s="108"/>
      <c r="I37" s="108"/>
      <c r="J37" s="108"/>
      <c r="K37" s="108"/>
      <c r="L37" s="186">
        <f t="shared" si="0"/>
        <v>542</v>
      </c>
      <c r="M37" s="108"/>
    </row>
    <row r="38" spans="1:13" s="80" customFormat="1" ht="21" customHeight="1" thickBot="1">
      <c r="A38" s="432" t="s">
        <v>161</v>
      </c>
      <c r="B38" s="108">
        <v>1683</v>
      </c>
      <c r="C38" s="108">
        <v>406</v>
      </c>
      <c r="D38" s="108">
        <v>1812</v>
      </c>
      <c r="E38" s="108"/>
      <c r="F38" s="108"/>
      <c r="G38" s="108"/>
      <c r="H38" s="108">
        <v>1514</v>
      </c>
      <c r="I38" s="437"/>
      <c r="J38" s="437"/>
      <c r="K38" s="108"/>
      <c r="L38" s="186">
        <f t="shared" si="0"/>
        <v>5415</v>
      </c>
      <c r="M38" s="108">
        <v>1</v>
      </c>
    </row>
    <row r="39" spans="1:13" s="80" customFormat="1" ht="21" customHeight="1" thickBot="1">
      <c r="A39" s="432" t="s">
        <v>162</v>
      </c>
      <c r="B39" s="108">
        <v>145238</v>
      </c>
      <c r="C39" s="108">
        <v>19546</v>
      </c>
      <c r="D39" s="108">
        <v>21236</v>
      </c>
      <c r="E39" s="108"/>
      <c r="F39" s="108"/>
      <c r="G39" s="108"/>
      <c r="H39" s="108">
        <v>20783</v>
      </c>
      <c r="I39" s="108"/>
      <c r="J39" s="108"/>
      <c r="K39" s="108"/>
      <c r="L39" s="186">
        <f t="shared" si="0"/>
        <v>206803</v>
      </c>
      <c r="M39" s="108">
        <v>507</v>
      </c>
    </row>
    <row r="40" spans="1:13" s="80" customFormat="1" ht="21" customHeight="1" thickBot="1">
      <c r="A40" s="432" t="s">
        <v>163</v>
      </c>
      <c r="B40" s="108">
        <v>298378</v>
      </c>
      <c r="C40" s="108">
        <v>42963</v>
      </c>
      <c r="D40" s="108">
        <v>29016</v>
      </c>
      <c r="E40" s="108"/>
      <c r="F40" s="108">
        <v>6085</v>
      </c>
      <c r="G40" s="108"/>
      <c r="H40" s="108">
        <v>46901</v>
      </c>
      <c r="I40" s="108"/>
      <c r="J40" s="108"/>
      <c r="K40" s="108"/>
      <c r="L40" s="186">
        <f t="shared" si="0"/>
        <v>423343</v>
      </c>
      <c r="M40" s="108"/>
    </row>
    <row r="41" spans="1:13" s="80" customFormat="1" ht="21" customHeight="1" thickBot="1">
      <c r="A41" s="432" t="s">
        <v>213</v>
      </c>
      <c r="B41" s="108">
        <v>17752</v>
      </c>
      <c r="C41" s="108">
        <v>4434</v>
      </c>
      <c r="D41" s="108">
        <v>1133</v>
      </c>
      <c r="E41" s="108"/>
      <c r="F41" s="108">
        <v>992</v>
      </c>
      <c r="G41" s="108"/>
      <c r="H41" s="108"/>
      <c r="I41" s="108"/>
      <c r="J41" s="108"/>
      <c r="K41" s="108"/>
      <c r="L41" s="186">
        <f t="shared" si="0"/>
        <v>24311</v>
      </c>
      <c r="M41" s="108">
        <v>2</v>
      </c>
    </row>
    <row r="42" spans="1:13" s="80" customFormat="1" ht="21" customHeight="1" thickBot="1">
      <c r="A42" s="432" t="s">
        <v>214</v>
      </c>
      <c r="B42" s="108"/>
      <c r="C42" s="108"/>
      <c r="D42" s="108"/>
      <c r="E42" s="108">
        <v>2111</v>
      </c>
      <c r="F42" s="108"/>
      <c r="G42" s="108"/>
      <c r="H42" s="108"/>
      <c r="I42" s="108"/>
      <c r="J42" s="108"/>
      <c r="K42" s="108"/>
      <c r="L42" s="186">
        <f t="shared" si="0"/>
        <v>2111</v>
      </c>
      <c r="M42" s="108"/>
    </row>
    <row r="43" spans="1:13" s="80" customFormat="1" ht="21" customHeight="1" thickBot="1">
      <c r="A43" s="432" t="s">
        <v>227</v>
      </c>
      <c r="B43" s="108"/>
      <c r="C43" s="108"/>
      <c r="D43" s="108"/>
      <c r="E43" s="108"/>
      <c r="F43" s="108">
        <v>4275</v>
      </c>
      <c r="G43" s="108"/>
      <c r="H43" s="108"/>
      <c r="I43" s="108"/>
      <c r="J43" s="108">
        <v>300</v>
      </c>
      <c r="K43" s="108"/>
      <c r="L43" s="186">
        <f t="shared" si="0"/>
        <v>4575</v>
      </c>
      <c r="M43" s="108"/>
    </row>
    <row r="44" spans="1:13" s="80" customFormat="1" ht="21" customHeight="1" thickBot="1">
      <c r="A44" s="432" t="s">
        <v>164</v>
      </c>
      <c r="B44" s="108">
        <v>1016</v>
      </c>
      <c r="C44" s="108">
        <v>26</v>
      </c>
      <c r="D44" s="108">
        <v>14214</v>
      </c>
      <c r="E44" s="108"/>
      <c r="F44" s="108">
        <v>595</v>
      </c>
      <c r="G44" s="108"/>
      <c r="H44" s="108"/>
      <c r="I44" s="108"/>
      <c r="J44" s="108"/>
      <c r="K44" s="108"/>
      <c r="L44" s="186">
        <f t="shared" si="0"/>
        <v>15851</v>
      </c>
      <c r="M44" s="108"/>
    </row>
    <row r="45" spans="1:13" s="80" customFormat="1" ht="21" customHeight="1" thickBot="1">
      <c r="A45" s="432" t="s">
        <v>165</v>
      </c>
      <c r="B45" s="108"/>
      <c r="C45" s="108"/>
      <c r="D45" s="108">
        <v>351</v>
      </c>
      <c r="E45" s="108"/>
      <c r="F45" s="108"/>
      <c r="G45" s="108"/>
      <c r="H45" s="108"/>
      <c r="I45" s="108">
        <v>1581</v>
      </c>
      <c r="J45" s="108"/>
      <c r="K45" s="108"/>
      <c r="L45" s="186">
        <f t="shared" si="0"/>
        <v>1932</v>
      </c>
      <c r="M45" s="108"/>
    </row>
    <row r="46" spans="1:13" s="80" customFormat="1" ht="21" customHeight="1" thickBot="1">
      <c r="A46" s="438" t="s">
        <v>14</v>
      </c>
      <c r="B46" s="439">
        <f>SUM(B6:B45)</f>
        <v>469435</v>
      </c>
      <c r="C46" s="439">
        <f aca="true" t="shared" si="1" ref="C46:K46">SUM(C6:C45)</f>
        <v>68751</v>
      </c>
      <c r="D46" s="439">
        <f t="shared" si="1"/>
        <v>150795</v>
      </c>
      <c r="E46" s="439">
        <f t="shared" si="1"/>
        <v>118558</v>
      </c>
      <c r="F46" s="439">
        <f t="shared" si="1"/>
        <v>87202</v>
      </c>
      <c r="G46" s="439">
        <f t="shared" si="1"/>
        <v>131931</v>
      </c>
      <c r="H46" s="439">
        <f>SUM(H6:H45)</f>
        <v>190684</v>
      </c>
      <c r="I46" s="439">
        <f t="shared" si="1"/>
        <v>66960</v>
      </c>
      <c r="J46" s="439">
        <f t="shared" si="1"/>
        <v>2227</v>
      </c>
      <c r="K46" s="439">
        <f t="shared" si="1"/>
        <v>70168</v>
      </c>
      <c r="L46" s="439">
        <f>SUM(L6:L45)</f>
        <v>1356711</v>
      </c>
      <c r="M46" s="186">
        <f>SUM(M6:M45)</f>
        <v>512</v>
      </c>
    </row>
    <row r="48" spans="4:12" ht="12.75">
      <c r="D48" s="552"/>
      <c r="E48" s="2"/>
      <c r="J48" s="440"/>
      <c r="L48" s="2"/>
    </row>
    <row r="50" spans="1:8" ht="12.75">
      <c r="A50" s="553"/>
      <c r="B50" s="34"/>
      <c r="C50" s="34"/>
      <c r="D50" s="34"/>
      <c r="E50" s="34"/>
      <c r="F50" s="34"/>
      <c r="G50" s="34"/>
      <c r="H50" s="34"/>
    </row>
    <row r="51" spans="1:8" ht="12.75">
      <c r="A51" s="554"/>
      <c r="B51" s="37"/>
      <c r="C51" s="37"/>
      <c r="D51" s="37"/>
      <c r="E51" s="37"/>
      <c r="F51" s="37"/>
      <c r="G51" s="37"/>
      <c r="H51" s="37"/>
    </row>
    <row r="52" spans="1:8" ht="12.75">
      <c r="A52" s="555"/>
      <c r="B52" s="103"/>
      <c r="C52" s="103"/>
      <c r="D52" s="103"/>
      <c r="E52" s="103"/>
      <c r="F52" s="103"/>
      <c r="G52" s="103"/>
      <c r="H52" s="103"/>
    </row>
    <row r="53" spans="1:8" ht="12.75">
      <c r="A53" s="555"/>
      <c r="B53" s="103"/>
      <c r="C53" s="103"/>
      <c r="D53" s="104"/>
      <c r="E53" s="103"/>
      <c r="F53" s="103"/>
      <c r="G53" s="103"/>
      <c r="H53" s="103"/>
    </row>
    <row r="54" spans="1:8" ht="12.75">
      <c r="A54" s="555"/>
      <c r="B54" s="103"/>
      <c r="C54" s="103"/>
      <c r="D54" s="103"/>
      <c r="E54" s="103"/>
      <c r="F54" s="103"/>
      <c r="G54" s="103"/>
      <c r="H54" s="103"/>
    </row>
    <row r="55" spans="1:8" ht="12.75">
      <c r="A55" s="555"/>
      <c r="B55" s="103"/>
      <c r="C55" s="103"/>
      <c r="D55" s="103"/>
      <c r="E55" s="103"/>
      <c r="F55" s="103"/>
      <c r="G55" s="103"/>
      <c r="H55" s="103"/>
    </row>
    <row r="56" spans="1:8" ht="12.75">
      <c r="A56" s="555"/>
      <c r="B56" s="103"/>
      <c r="C56" s="103"/>
      <c r="D56" s="103"/>
      <c r="E56" s="103"/>
      <c r="F56" s="103"/>
      <c r="G56" s="103"/>
      <c r="H56" s="103"/>
    </row>
    <row r="57" spans="1:8" ht="12.75">
      <c r="A57" s="555"/>
      <c r="B57" s="103"/>
      <c r="C57" s="103"/>
      <c r="D57" s="103"/>
      <c r="E57" s="103"/>
      <c r="F57" s="103"/>
      <c r="G57" s="103"/>
      <c r="H57" s="103"/>
    </row>
    <row r="58" spans="1:8" ht="12.75">
      <c r="A58" s="555"/>
      <c r="B58" s="103"/>
      <c r="C58" s="103"/>
      <c r="D58" s="103"/>
      <c r="E58" s="103"/>
      <c r="F58" s="103"/>
      <c r="G58" s="103"/>
      <c r="H58" s="103"/>
    </row>
    <row r="59" spans="1:8" ht="12.75">
      <c r="A59" s="550"/>
      <c r="B59" s="103"/>
      <c r="C59" s="103"/>
      <c r="D59" s="103"/>
      <c r="E59" s="103"/>
      <c r="F59" s="103"/>
      <c r="G59" s="103"/>
      <c r="H59" s="103"/>
    </row>
    <row r="60" spans="1:8" ht="12.75">
      <c r="A60" s="550"/>
      <c r="B60" s="103"/>
      <c r="C60" s="103"/>
      <c r="D60" s="103"/>
      <c r="E60" s="103"/>
      <c r="F60" s="103"/>
      <c r="G60" s="103"/>
      <c r="H60" s="103"/>
    </row>
    <row r="61" spans="1:8" ht="12.75">
      <c r="A61" s="550"/>
      <c r="B61" s="103"/>
      <c r="C61" s="103"/>
      <c r="D61" s="103"/>
      <c r="E61" s="103"/>
      <c r="F61" s="103"/>
      <c r="G61" s="103"/>
      <c r="H61" s="103"/>
    </row>
    <row r="62" spans="1:8" ht="12.75">
      <c r="A62" s="550"/>
      <c r="B62" s="103"/>
      <c r="C62" s="103"/>
      <c r="D62" s="103"/>
      <c r="E62" s="103"/>
      <c r="F62" s="103"/>
      <c r="G62" s="103"/>
      <c r="H62" s="103"/>
    </row>
    <row r="63" spans="1:9" ht="12.75">
      <c r="A63" s="550"/>
      <c r="B63" s="103"/>
      <c r="C63" s="103"/>
      <c r="D63" s="103"/>
      <c r="E63" s="103"/>
      <c r="F63" s="103"/>
      <c r="G63" s="103"/>
      <c r="H63" s="103"/>
      <c r="I63" s="441"/>
    </row>
    <row r="64" spans="1:8" ht="12.75">
      <c r="A64" s="555"/>
      <c r="B64" s="103"/>
      <c r="C64" s="103"/>
      <c r="D64" s="103"/>
      <c r="E64" s="103"/>
      <c r="F64" s="103"/>
      <c r="G64" s="103"/>
      <c r="H64" s="103"/>
    </row>
    <row r="65" spans="1:8" ht="12.75">
      <c r="A65" s="550"/>
      <c r="B65" s="103"/>
      <c r="C65" s="103"/>
      <c r="D65" s="103"/>
      <c r="E65" s="103"/>
      <c r="F65" s="103"/>
      <c r="G65" s="103"/>
      <c r="H65" s="103"/>
    </row>
    <row r="66" spans="1:8" ht="12.75">
      <c r="A66" s="556"/>
      <c r="B66" s="105"/>
      <c r="C66" s="105"/>
      <c r="D66" s="105"/>
      <c r="E66" s="105"/>
      <c r="F66" s="105"/>
      <c r="G66" s="105"/>
      <c r="H66" s="105"/>
    </row>
    <row r="67" spans="1:8" ht="12.75">
      <c r="A67" s="550"/>
      <c r="B67" s="1"/>
      <c r="C67" s="1"/>
      <c r="D67" s="1"/>
      <c r="E67" s="1"/>
      <c r="F67" s="1"/>
      <c r="G67" s="1"/>
      <c r="H67" s="1"/>
    </row>
    <row r="68" spans="1:8" ht="12.75">
      <c r="A68" s="550"/>
      <c r="B68" s="1"/>
      <c r="C68" s="1"/>
      <c r="D68" s="1"/>
      <c r="E68" s="1"/>
      <c r="F68" s="1"/>
      <c r="G68" s="1"/>
      <c r="H68" s="1"/>
    </row>
    <row r="69" ht="12.75">
      <c r="A69" s="550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&amp;R3/1. sz. melléklet
.../2014. (...) Egyek Önk.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P70"/>
  <sheetViews>
    <sheetView view="pageBreakPreview" zoomScaleSheetLayoutView="100" zoomScalePageLayoutView="0" workbookViewId="0" topLeftCell="A33">
      <selection activeCell="A48" sqref="A48"/>
    </sheetView>
  </sheetViews>
  <sheetFormatPr defaultColWidth="9.00390625" defaultRowHeight="12.75"/>
  <cols>
    <col min="1" max="1" width="45.125" style="0" customWidth="1"/>
    <col min="2" max="2" width="15.75390625" style="0" customWidth="1"/>
    <col min="3" max="3" width="17.25390625" style="0" customWidth="1"/>
    <col min="4" max="4" width="21.00390625" style="0" customWidth="1"/>
    <col min="5" max="6" width="17.625" style="0" customWidth="1"/>
    <col min="7" max="10" width="18.00390625" style="0" customWidth="1"/>
    <col min="11" max="11" width="12.625" style="0" customWidth="1"/>
    <col min="12" max="12" width="17.875" style="0" customWidth="1"/>
    <col min="13" max="13" width="16.75390625" style="0" customWidth="1"/>
    <col min="14" max="15" width="18.00390625" style="0" customWidth="1"/>
    <col min="16" max="16" width="28.00390625" style="0" customWidth="1"/>
    <col min="17" max="17" width="17.625" style="0" customWidth="1"/>
  </cols>
  <sheetData>
    <row r="3" spans="1:16" ht="15.75">
      <c r="A3" s="640" t="s">
        <v>103</v>
      </c>
      <c r="B3" s="641"/>
      <c r="C3" s="641"/>
      <c r="D3" s="641"/>
      <c r="E3" s="641"/>
      <c r="F3" s="641"/>
      <c r="G3" s="641"/>
      <c r="H3" s="641"/>
      <c r="I3" s="641"/>
      <c r="J3" s="641"/>
      <c r="K3" s="642"/>
      <c r="L3" s="642"/>
      <c r="M3" s="642"/>
      <c r="N3" s="642"/>
      <c r="O3" s="642"/>
      <c r="P3" s="642"/>
    </row>
    <row r="6" ht="13.5" thickBot="1">
      <c r="P6" s="307"/>
    </row>
    <row r="7" spans="1:16" ht="102" customHeight="1" thickBot="1">
      <c r="A7" s="620" t="s">
        <v>151</v>
      </c>
      <c r="B7" s="149" t="s">
        <v>174</v>
      </c>
      <c r="C7" s="149" t="s">
        <v>188</v>
      </c>
      <c r="D7" s="149" t="s">
        <v>176</v>
      </c>
      <c r="E7" s="149" t="s">
        <v>189</v>
      </c>
      <c r="F7" s="149" t="s">
        <v>183</v>
      </c>
      <c r="G7" s="149" t="s">
        <v>190</v>
      </c>
      <c r="H7" s="149" t="s">
        <v>178</v>
      </c>
      <c r="I7" s="149" t="s">
        <v>179</v>
      </c>
      <c r="J7" s="149" t="s">
        <v>180</v>
      </c>
      <c r="K7" s="149" t="s">
        <v>191</v>
      </c>
      <c r="L7" s="150" t="s">
        <v>28</v>
      </c>
      <c r="M7" s="230" t="s">
        <v>88</v>
      </c>
      <c r="P7" s="1"/>
    </row>
    <row r="8" spans="1:13" ht="21" customHeight="1" thickBot="1">
      <c r="A8" s="621"/>
      <c r="B8" s="32" t="s">
        <v>101</v>
      </c>
      <c r="C8" s="32" t="s">
        <v>101</v>
      </c>
      <c r="D8" s="32" t="s">
        <v>101</v>
      </c>
      <c r="E8" s="32" t="s">
        <v>101</v>
      </c>
      <c r="F8" s="32" t="s">
        <v>101</v>
      </c>
      <c r="G8" s="32" t="s">
        <v>101</v>
      </c>
      <c r="H8" s="32" t="s">
        <v>101</v>
      </c>
      <c r="I8" s="32" t="s">
        <v>101</v>
      </c>
      <c r="J8" s="32" t="s">
        <v>101</v>
      </c>
      <c r="K8" s="32" t="s">
        <v>101</v>
      </c>
      <c r="L8" s="32" t="s">
        <v>101</v>
      </c>
      <c r="M8" s="32" t="s">
        <v>101</v>
      </c>
    </row>
    <row r="9" spans="1:13" s="115" customFormat="1" ht="21" customHeight="1" thickBot="1">
      <c r="A9" s="289" t="s">
        <v>192</v>
      </c>
      <c r="B9" s="77"/>
      <c r="C9" s="77"/>
      <c r="D9" s="108">
        <v>383</v>
      </c>
      <c r="E9" s="108"/>
      <c r="F9" s="77">
        <v>1042</v>
      </c>
      <c r="G9" s="77"/>
      <c r="H9" s="77"/>
      <c r="I9" s="108"/>
      <c r="J9" s="108"/>
      <c r="K9" s="77"/>
      <c r="L9" s="186">
        <f>SUM(B9:K9)</f>
        <v>1425</v>
      </c>
      <c r="M9" s="225"/>
    </row>
    <row r="10" spans="1:13" s="115" customFormat="1" ht="21" customHeight="1" thickBot="1">
      <c r="A10" s="290" t="s">
        <v>152</v>
      </c>
      <c r="B10" s="77"/>
      <c r="C10" s="77"/>
      <c r="D10" s="108"/>
      <c r="E10" s="108"/>
      <c r="F10" s="77"/>
      <c r="G10" s="77"/>
      <c r="H10" s="77">
        <v>5080</v>
      </c>
      <c r="I10" s="108"/>
      <c r="J10" s="108"/>
      <c r="K10" s="77"/>
      <c r="L10" s="186">
        <f aca="true" t="shared" si="0" ref="L10:L47">SUM(B10:K10)</f>
        <v>5080</v>
      </c>
      <c r="M10" s="226"/>
    </row>
    <row r="11" spans="1:13" s="115" customFormat="1" ht="21" customHeight="1" thickBot="1">
      <c r="A11" s="290" t="s">
        <v>153</v>
      </c>
      <c r="B11" s="77"/>
      <c r="C11" s="77"/>
      <c r="D11" s="108"/>
      <c r="E11" s="108"/>
      <c r="F11" s="77"/>
      <c r="G11" s="77"/>
      <c r="H11" s="77">
        <v>76535</v>
      </c>
      <c r="I11" s="108">
        <v>55778</v>
      </c>
      <c r="J11" s="108"/>
      <c r="K11" s="77"/>
      <c r="L11" s="186">
        <f t="shared" si="0"/>
        <v>132313</v>
      </c>
      <c r="M11" s="224"/>
    </row>
    <row r="12" spans="1:13" s="115" customFormat="1" ht="21" customHeight="1" thickBot="1">
      <c r="A12" s="290" t="s">
        <v>193</v>
      </c>
      <c r="B12" s="77"/>
      <c r="C12" s="77"/>
      <c r="D12" s="108"/>
      <c r="E12" s="108"/>
      <c r="F12" s="77"/>
      <c r="G12" s="77"/>
      <c r="H12" s="77">
        <v>12046</v>
      </c>
      <c r="I12" s="108">
        <v>2997</v>
      </c>
      <c r="J12" s="108"/>
      <c r="K12" s="77"/>
      <c r="L12" s="186">
        <f t="shared" si="0"/>
        <v>15043</v>
      </c>
      <c r="M12" s="224"/>
    </row>
    <row r="13" spans="1:13" s="115" customFormat="1" ht="21" customHeight="1" thickBot="1">
      <c r="A13" s="290" t="s">
        <v>194</v>
      </c>
      <c r="B13" s="77"/>
      <c r="C13" s="77"/>
      <c r="D13" s="108">
        <v>722</v>
      </c>
      <c r="E13" s="108"/>
      <c r="F13" s="77">
        <v>3834</v>
      </c>
      <c r="G13" s="77"/>
      <c r="H13" s="77"/>
      <c r="I13" s="108"/>
      <c r="J13" s="108"/>
      <c r="K13" s="77"/>
      <c r="L13" s="186">
        <f t="shared" si="0"/>
        <v>4556</v>
      </c>
      <c r="M13" s="224"/>
    </row>
    <row r="14" spans="1:13" ht="28.5" customHeight="1" thickBot="1">
      <c r="A14" s="291" t="s">
        <v>154</v>
      </c>
      <c r="B14" s="77"/>
      <c r="C14" s="77"/>
      <c r="D14" s="108">
        <v>2350</v>
      </c>
      <c r="E14" s="108"/>
      <c r="F14" s="77">
        <v>218</v>
      </c>
      <c r="G14" s="77"/>
      <c r="H14" s="77">
        <v>168</v>
      </c>
      <c r="I14" s="108"/>
      <c r="J14" s="108"/>
      <c r="K14" s="77"/>
      <c r="L14" s="186">
        <f t="shared" si="0"/>
        <v>2736</v>
      </c>
      <c r="M14" s="86"/>
    </row>
    <row r="15" spans="1:13" ht="31.5" customHeight="1" thickBot="1">
      <c r="A15" s="292" t="s">
        <v>155</v>
      </c>
      <c r="B15" s="77"/>
      <c r="C15" s="77"/>
      <c r="D15" s="108">
        <v>10096</v>
      </c>
      <c r="E15" s="108"/>
      <c r="F15" s="77">
        <v>11006</v>
      </c>
      <c r="G15" s="77"/>
      <c r="H15" s="77">
        <v>790</v>
      </c>
      <c r="I15" s="108">
        <v>197</v>
      </c>
      <c r="J15" s="108"/>
      <c r="K15" s="77"/>
      <c r="L15" s="186">
        <f t="shared" si="0"/>
        <v>22089</v>
      </c>
      <c r="M15" s="227"/>
    </row>
    <row r="16" spans="1:13" ht="31.5" customHeight="1" thickBot="1">
      <c r="A16" s="292" t="s">
        <v>196</v>
      </c>
      <c r="B16" s="77"/>
      <c r="C16" s="77"/>
      <c r="D16" s="108">
        <v>19525</v>
      </c>
      <c r="E16" s="108"/>
      <c r="F16" s="77">
        <v>345</v>
      </c>
      <c r="G16" s="77"/>
      <c r="H16" s="77"/>
      <c r="I16" s="108"/>
      <c r="J16" s="108"/>
      <c r="K16" s="77"/>
      <c r="L16" s="186">
        <f t="shared" si="0"/>
        <v>19870</v>
      </c>
      <c r="M16" s="227"/>
    </row>
    <row r="17" spans="1:13" ht="21" customHeight="1" thickBot="1">
      <c r="A17" s="290" t="s">
        <v>156</v>
      </c>
      <c r="B17" s="108">
        <v>2592</v>
      </c>
      <c r="C17" s="77">
        <v>655</v>
      </c>
      <c r="D17" s="108">
        <v>13296</v>
      </c>
      <c r="E17" s="108"/>
      <c r="F17" s="77">
        <v>16377</v>
      </c>
      <c r="G17" s="77"/>
      <c r="H17" s="77">
        <v>26582</v>
      </c>
      <c r="I17" s="108">
        <v>535</v>
      </c>
      <c r="J17" s="108">
        <v>130</v>
      </c>
      <c r="K17" s="77"/>
      <c r="L17" s="186">
        <f t="shared" si="0"/>
        <v>60167</v>
      </c>
      <c r="M17" s="227"/>
    </row>
    <row r="18" spans="1:13" ht="21" customHeight="1" thickBot="1">
      <c r="A18" s="290" t="s">
        <v>157</v>
      </c>
      <c r="B18" s="77"/>
      <c r="C18" s="77"/>
      <c r="D18" s="108">
        <v>47</v>
      </c>
      <c r="E18" s="108"/>
      <c r="F18" s="77">
        <v>155</v>
      </c>
      <c r="G18" s="77"/>
      <c r="H18" s="77"/>
      <c r="I18" s="108"/>
      <c r="J18" s="108"/>
      <c r="K18" s="77"/>
      <c r="L18" s="186">
        <f t="shared" si="0"/>
        <v>202</v>
      </c>
      <c r="M18" s="228"/>
    </row>
    <row r="19" spans="1:13" ht="21" customHeight="1" thickBot="1">
      <c r="A19" s="290" t="s">
        <v>389</v>
      </c>
      <c r="B19" s="77"/>
      <c r="C19" s="77"/>
      <c r="D19" s="108"/>
      <c r="E19" s="108"/>
      <c r="F19" s="77">
        <v>8431</v>
      </c>
      <c r="G19" s="77"/>
      <c r="H19" s="77"/>
      <c r="I19" s="108"/>
      <c r="J19" s="108"/>
      <c r="K19" s="77"/>
      <c r="L19" s="186"/>
      <c r="M19" s="228"/>
    </row>
    <row r="20" spans="1:13" ht="30.75" customHeight="1" thickBot="1">
      <c r="A20" s="292" t="s">
        <v>158</v>
      </c>
      <c r="B20" s="77"/>
      <c r="C20" s="77"/>
      <c r="D20" s="108"/>
      <c r="E20" s="108"/>
      <c r="F20" s="77"/>
      <c r="G20" s="77"/>
      <c r="H20" s="77"/>
      <c r="I20" s="108"/>
      <c r="J20" s="77"/>
      <c r="K20" s="77"/>
      <c r="L20" s="186">
        <f t="shared" si="0"/>
        <v>0</v>
      </c>
      <c r="M20" s="227"/>
    </row>
    <row r="21" spans="1:13" ht="21" customHeight="1" thickBot="1">
      <c r="A21" s="290" t="s">
        <v>159</v>
      </c>
      <c r="B21" s="77"/>
      <c r="C21" s="77"/>
      <c r="D21" s="108">
        <v>10397</v>
      </c>
      <c r="E21" s="108"/>
      <c r="F21" s="77"/>
      <c r="G21" s="77"/>
      <c r="H21" s="77"/>
      <c r="I21" s="108"/>
      <c r="J21" s="77"/>
      <c r="K21" s="77">
        <v>70168</v>
      </c>
      <c r="L21" s="186">
        <f t="shared" si="0"/>
        <v>80565</v>
      </c>
      <c r="M21" s="227"/>
    </row>
    <row r="22" spans="1:13" ht="21" customHeight="1" thickBot="1">
      <c r="A22" s="290" t="s">
        <v>197</v>
      </c>
      <c r="B22" s="77"/>
      <c r="C22" s="77"/>
      <c r="D22" s="108"/>
      <c r="E22" s="108"/>
      <c r="F22" s="77">
        <v>424</v>
      </c>
      <c r="G22" s="77">
        <v>131931</v>
      </c>
      <c r="H22" s="77"/>
      <c r="I22" s="108"/>
      <c r="J22" s="77"/>
      <c r="K22" s="77"/>
      <c r="L22" s="186">
        <f t="shared" si="0"/>
        <v>132355</v>
      </c>
      <c r="M22" s="228"/>
    </row>
    <row r="23" spans="1:13" ht="21" customHeight="1" thickBot="1">
      <c r="A23" s="290" t="s">
        <v>198</v>
      </c>
      <c r="B23" s="77"/>
      <c r="C23" s="77"/>
      <c r="D23" s="108"/>
      <c r="E23" s="108"/>
      <c r="F23" s="77">
        <v>10937</v>
      </c>
      <c r="G23" s="77"/>
      <c r="H23" s="77"/>
      <c r="I23" s="108"/>
      <c r="J23" s="77"/>
      <c r="K23" s="77"/>
      <c r="L23" s="186">
        <f t="shared" si="0"/>
        <v>10937</v>
      </c>
      <c r="M23" s="227"/>
    </row>
    <row r="24" spans="1:13" ht="21" customHeight="1" thickBot="1">
      <c r="A24" s="290" t="s">
        <v>199</v>
      </c>
      <c r="B24" s="77">
        <v>1272</v>
      </c>
      <c r="C24" s="77">
        <v>335</v>
      </c>
      <c r="D24" s="108">
        <v>6694</v>
      </c>
      <c r="E24" s="108"/>
      <c r="F24" s="77"/>
      <c r="G24" s="77"/>
      <c r="H24" s="77"/>
      <c r="I24" s="108"/>
      <c r="J24" s="77"/>
      <c r="K24" s="77"/>
      <c r="L24" s="186">
        <f t="shared" si="0"/>
        <v>8301</v>
      </c>
      <c r="M24" s="227">
        <v>1</v>
      </c>
    </row>
    <row r="25" spans="1:13" ht="21" customHeight="1" thickBot="1">
      <c r="A25" s="290" t="s">
        <v>200</v>
      </c>
      <c r="B25" s="77"/>
      <c r="C25" s="77"/>
      <c r="D25" s="108"/>
      <c r="E25" s="108"/>
      <c r="F25" s="77">
        <v>5562</v>
      </c>
      <c r="G25" s="77"/>
      <c r="H25" s="77"/>
      <c r="I25" s="108"/>
      <c r="J25" s="77"/>
      <c r="K25" s="77"/>
      <c r="L25" s="186">
        <f t="shared" si="0"/>
        <v>5562</v>
      </c>
      <c r="M25" s="227"/>
    </row>
    <row r="26" spans="1:13" ht="21" customHeight="1" thickBot="1">
      <c r="A26" s="290" t="s">
        <v>202</v>
      </c>
      <c r="B26" s="77"/>
      <c r="C26" s="77"/>
      <c r="D26" s="108">
        <v>441</v>
      </c>
      <c r="E26" s="108"/>
      <c r="F26" s="77"/>
      <c r="G26" s="77"/>
      <c r="H26" s="77"/>
      <c r="I26" s="108"/>
      <c r="J26" s="77"/>
      <c r="K26" s="77"/>
      <c r="L26" s="186">
        <f t="shared" si="0"/>
        <v>441</v>
      </c>
      <c r="M26" s="227"/>
    </row>
    <row r="27" spans="1:13" ht="21" customHeight="1" thickBot="1">
      <c r="A27" s="290" t="s">
        <v>370</v>
      </c>
      <c r="B27" s="77"/>
      <c r="C27" s="77"/>
      <c r="D27" s="108">
        <v>140</v>
      </c>
      <c r="E27" s="108"/>
      <c r="F27" s="77"/>
      <c r="G27" s="77"/>
      <c r="H27" s="77"/>
      <c r="I27" s="108"/>
      <c r="J27" s="77"/>
      <c r="K27" s="77"/>
      <c r="L27" s="186"/>
      <c r="M27" s="228"/>
    </row>
    <row r="28" spans="1:13" ht="21" customHeight="1" thickBot="1">
      <c r="A28" s="290" t="s">
        <v>203</v>
      </c>
      <c r="B28" s="77"/>
      <c r="C28" s="77"/>
      <c r="D28" s="108"/>
      <c r="E28" s="108"/>
      <c r="F28" s="77">
        <v>1868</v>
      </c>
      <c r="G28" s="77"/>
      <c r="H28" s="77"/>
      <c r="I28" s="108"/>
      <c r="J28" s="77"/>
      <c r="K28" s="77"/>
      <c r="L28" s="186">
        <f t="shared" si="0"/>
        <v>1868</v>
      </c>
      <c r="M28" s="228"/>
    </row>
    <row r="29" spans="1:13" ht="21" customHeight="1" thickBot="1">
      <c r="A29" s="290" t="s">
        <v>204</v>
      </c>
      <c r="B29" s="77"/>
      <c r="C29" s="77"/>
      <c r="D29" s="108"/>
      <c r="E29" s="108"/>
      <c r="F29" s="77">
        <v>293</v>
      </c>
      <c r="G29" s="77"/>
      <c r="H29" s="77"/>
      <c r="I29" s="108"/>
      <c r="J29" s="77"/>
      <c r="K29" s="77"/>
      <c r="L29" s="186">
        <f t="shared" si="0"/>
        <v>293</v>
      </c>
      <c r="M29" s="227"/>
    </row>
    <row r="30" spans="1:13" ht="21" customHeight="1" thickBot="1">
      <c r="A30" s="290" t="s">
        <v>205</v>
      </c>
      <c r="B30" s="77"/>
      <c r="C30" s="77"/>
      <c r="D30" s="108"/>
      <c r="E30" s="108"/>
      <c r="F30" s="77">
        <v>2396</v>
      </c>
      <c r="G30" s="77"/>
      <c r="H30" s="77"/>
      <c r="I30" s="108"/>
      <c r="J30" s="77"/>
      <c r="K30" s="77"/>
      <c r="L30" s="186">
        <f t="shared" si="0"/>
        <v>2396</v>
      </c>
      <c r="M30" s="227"/>
    </row>
    <row r="31" spans="1:13" ht="21" customHeight="1" thickBot="1">
      <c r="A31" s="290" t="s">
        <v>234</v>
      </c>
      <c r="B31" s="77"/>
      <c r="C31" s="77"/>
      <c r="D31" s="108">
        <v>8624</v>
      </c>
      <c r="E31" s="108">
        <v>11187</v>
      </c>
      <c r="F31" s="77"/>
      <c r="G31" s="77"/>
      <c r="H31" s="77"/>
      <c r="I31" s="108"/>
      <c r="J31" s="77"/>
      <c r="K31" s="77"/>
      <c r="L31" s="186">
        <f t="shared" si="0"/>
        <v>19811</v>
      </c>
      <c r="M31" s="227"/>
    </row>
    <row r="32" spans="1:13" ht="21" customHeight="1" thickBot="1">
      <c r="A32" s="290" t="s">
        <v>206</v>
      </c>
      <c r="B32" s="77"/>
      <c r="C32" s="77"/>
      <c r="D32" s="108">
        <v>10</v>
      </c>
      <c r="E32" s="108">
        <v>63931</v>
      </c>
      <c r="F32" s="77"/>
      <c r="G32" s="77"/>
      <c r="H32" s="77"/>
      <c r="I32" s="108"/>
      <c r="J32" s="77"/>
      <c r="K32" s="77"/>
      <c r="L32" s="186">
        <f t="shared" si="0"/>
        <v>63941</v>
      </c>
      <c r="M32" s="227"/>
    </row>
    <row r="33" spans="1:13" ht="21" customHeight="1" thickBot="1">
      <c r="A33" s="290" t="s">
        <v>207</v>
      </c>
      <c r="B33" s="77"/>
      <c r="C33" s="77"/>
      <c r="D33" s="108"/>
      <c r="E33" s="108">
        <v>36900</v>
      </c>
      <c r="F33" s="77"/>
      <c r="G33" s="77"/>
      <c r="H33" s="77"/>
      <c r="I33" s="108"/>
      <c r="J33" s="77"/>
      <c r="K33" s="77"/>
      <c r="L33" s="186">
        <f t="shared" si="0"/>
        <v>36900</v>
      </c>
      <c r="M33" s="228"/>
    </row>
    <row r="34" spans="1:13" ht="21" customHeight="1" thickBot="1">
      <c r="A34" s="290" t="s">
        <v>160</v>
      </c>
      <c r="B34" s="77"/>
      <c r="C34" s="77"/>
      <c r="D34" s="108"/>
      <c r="E34" s="108"/>
      <c r="F34" s="77"/>
      <c r="G34" s="77"/>
      <c r="H34" s="77">
        <v>285</v>
      </c>
      <c r="I34" s="108">
        <v>5872</v>
      </c>
      <c r="J34" s="108"/>
      <c r="K34" s="77"/>
      <c r="L34" s="186">
        <f t="shared" si="0"/>
        <v>6157</v>
      </c>
      <c r="M34" s="227"/>
    </row>
    <row r="35" spans="1:13" ht="21" customHeight="1" thickBot="1">
      <c r="A35" s="293" t="s">
        <v>208</v>
      </c>
      <c r="B35" s="77"/>
      <c r="C35" s="77"/>
      <c r="D35" s="108">
        <v>193</v>
      </c>
      <c r="E35" s="108">
        <v>3879</v>
      </c>
      <c r="F35" s="77">
        <v>1900</v>
      </c>
      <c r="G35" s="77"/>
      <c r="H35" s="77"/>
      <c r="I35" s="108"/>
      <c r="J35" s="108"/>
      <c r="K35" s="77"/>
      <c r="L35" s="186">
        <f t="shared" si="0"/>
        <v>5972</v>
      </c>
      <c r="M35" s="228"/>
    </row>
    <row r="36" spans="1:13" ht="21" customHeight="1" thickBot="1">
      <c r="A36" s="293" t="s">
        <v>209</v>
      </c>
      <c r="B36" s="77"/>
      <c r="C36" s="77"/>
      <c r="D36" s="108"/>
      <c r="E36" s="108">
        <v>550</v>
      </c>
      <c r="F36" s="77"/>
      <c r="G36" s="77"/>
      <c r="H36" s="77"/>
      <c r="I36" s="108"/>
      <c r="J36" s="108"/>
      <c r="K36" s="77"/>
      <c r="L36" s="186">
        <f t="shared" si="0"/>
        <v>550</v>
      </c>
      <c r="M36" s="227"/>
    </row>
    <row r="37" spans="1:13" ht="21" customHeight="1" thickBot="1">
      <c r="A37" s="293" t="s">
        <v>210</v>
      </c>
      <c r="B37" s="77"/>
      <c r="C37" s="77"/>
      <c r="D37" s="108"/>
      <c r="E37" s="108"/>
      <c r="F37" s="77">
        <v>2743</v>
      </c>
      <c r="G37" s="77"/>
      <c r="H37" s="77"/>
      <c r="I37" s="108"/>
      <c r="J37" s="108"/>
      <c r="K37" s="77"/>
      <c r="L37" s="186">
        <f t="shared" si="0"/>
        <v>2743</v>
      </c>
      <c r="M37" s="227"/>
    </row>
    <row r="38" spans="1:13" ht="21" customHeight="1" thickBot="1">
      <c r="A38" s="293" t="s">
        <v>211</v>
      </c>
      <c r="B38" s="77"/>
      <c r="C38" s="77"/>
      <c r="D38" s="108"/>
      <c r="E38" s="108"/>
      <c r="F38" s="77">
        <v>6373</v>
      </c>
      <c r="G38" s="77"/>
      <c r="H38" s="77"/>
      <c r="I38" s="108"/>
      <c r="J38" s="108"/>
      <c r="K38" s="77"/>
      <c r="L38" s="186">
        <f t="shared" si="0"/>
        <v>6373</v>
      </c>
      <c r="M38" s="228"/>
    </row>
    <row r="39" spans="1:13" ht="21" customHeight="1" thickBot="1">
      <c r="A39" s="293" t="s">
        <v>212</v>
      </c>
      <c r="B39" s="77"/>
      <c r="C39" s="77"/>
      <c r="D39" s="108"/>
      <c r="E39" s="108"/>
      <c r="F39" s="77">
        <v>542</v>
      </c>
      <c r="G39" s="77"/>
      <c r="H39" s="77"/>
      <c r="I39" s="108"/>
      <c r="J39" s="108"/>
      <c r="K39" s="77"/>
      <c r="L39" s="186">
        <f t="shared" si="0"/>
        <v>542</v>
      </c>
      <c r="M39" s="227"/>
    </row>
    <row r="40" spans="1:13" ht="21" customHeight="1" thickBot="1">
      <c r="A40" s="444" t="s">
        <v>161</v>
      </c>
      <c r="B40" s="443"/>
      <c r="C40" s="77"/>
      <c r="D40" s="108">
        <v>963</v>
      </c>
      <c r="E40" s="108"/>
      <c r="F40" s="77"/>
      <c r="G40" s="77"/>
      <c r="H40" s="77">
        <v>987</v>
      </c>
      <c r="I40" s="84"/>
      <c r="J40" s="84"/>
      <c r="K40" s="77"/>
      <c r="L40" s="186">
        <f t="shared" si="0"/>
        <v>1950</v>
      </c>
      <c r="M40" s="228"/>
    </row>
    <row r="41" spans="1:13" ht="21" customHeight="1" thickBot="1">
      <c r="A41" s="293" t="s">
        <v>162</v>
      </c>
      <c r="B41" s="77">
        <v>145238</v>
      </c>
      <c r="C41" s="77">
        <v>19546</v>
      </c>
      <c r="D41" s="108">
        <v>21236</v>
      </c>
      <c r="E41" s="108"/>
      <c r="F41" s="77"/>
      <c r="G41" s="77"/>
      <c r="H41" s="77">
        <v>20783</v>
      </c>
      <c r="I41" s="108"/>
      <c r="J41" s="108"/>
      <c r="K41" s="77"/>
      <c r="L41" s="186">
        <f t="shared" si="0"/>
        <v>206803</v>
      </c>
      <c r="M41" s="108">
        <v>456</v>
      </c>
    </row>
    <row r="42" spans="1:13" ht="21" customHeight="1" thickBot="1">
      <c r="A42" s="293" t="s">
        <v>163</v>
      </c>
      <c r="B42" s="77">
        <v>298378</v>
      </c>
      <c r="C42" s="77">
        <v>42963</v>
      </c>
      <c r="D42" s="108">
        <v>29016</v>
      </c>
      <c r="E42" s="108"/>
      <c r="F42" s="77">
        <v>6085</v>
      </c>
      <c r="G42" s="77"/>
      <c r="H42" s="77">
        <v>46901</v>
      </c>
      <c r="I42" s="108"/>
      <c r="J42" s="108"/>
      <c r="K42" s="77"/>
      <c r="L42" s="186">
        <f t="shared" si="0"/>
        <v>423343</v>
      </c>
      <c r="M42" s="228"/>
    </row>
    <row r="43" spans="1:13" ht="21" customHeight="1" thickBot="1">
      <c r="A43" s="293" t="s">
        <v>213</v>
      </c>
      <c r="B43" s="77">
        <v>17752</v>
      </c>
      <c r="C43" s="77">
        <v>4434</v>
      </c>
      <c r="D43" s="108">
        <v>1133</v>
      </c>
      <c r="E43" s="108"/>
      <c r="F43" s="77">
        <v>992</v>
      </c>
      <c r="G43" s="77"/>
      <c r="H43" s="77"/>
      <c r="I43" s="108"/>
      <c r="J43" s="108"/>
      <c r="K43" s="77"/>
      <c r="L43" s="186">
        <f t="shared" si="0"/>
        <v>24311</v>
      </c>
      <c r="M43" s="227">
        <v>1</v>
      </c>
    </row>
    <row r="44" spans="1:13" ht="21" customHeight="1" thickBot="1">
      <c r="A44" s="293" t="s">
        <v>214</v>
      </c>
      <c r="B44" s="77"/>
      <c r="C44" s="77"/>
      <c r="D44" s="108"/>
      <c r="E44" s="108">
        <v>43</v>
      </c>
      <c r="F44" s="77"/>
      <c r="G44" s="77"/>
      <c r="H44" s="77"/>
      <c r="I44" s="108"/>
      <c r="J44" s="108"/>
      <c r="K44" s="77"/>
      <c r="L44" s="186">
        <f t="shared" si="0"/>
        <v>43</v>
      </c>
      <c r="M44" s="228"/>
    </row>
    <row r="45" spans="1:13" ht="21" customHeight="1" thickBot="1">
      <c r="A45" s="293" t="s">
        <v>227</v>
      </c>
      <c r="B45" s="77"/>
      <c r="C45" s="77"/>
      <c r="D45" s="108"/>
      <c r="E45" s="108"/>
      <c r="F45" s="77">
        <v>4275</v>
      </c>
      <c r="G45" s="77"/>
      <c r="H45" s="77"/>
      <c r="I45" s="108"/>
      <c r="J45" s="108">
        <v>300</v>
      </c>
      <c r="K45" s="77"/>
      <c r="L45" s="186">
        <f t="shared" si="0"/>
        <v>4575</v>
      </c>
      <c r="M45" s="227"/>
    </row>
    <row r="46" spans="1:13" ht="21" customHeight="1" thickBot="1">
      <c r="A46" s="293" t="s">
        <v>164</v>
      </c>
      <c r="B46" s="77"/>
      <c r="C46" s="77"/>
      <c r="D46" s="108">
        <v>9270</v>
      </c>
      <c r="E46" s="108"/>
      <c r="F46" s="77">
        <v>538</v>
      </c>
      <c r="G46" s="77"/>
      <c r="H46" s="77"/>
      <c r="I46" s="108"/>
      <c r="J46" s="108"/>
      <c r="K46" s="77"/>
      <c r="L46" s="186">
        <f t="shared" si="0"/>
        <v>9808</v>
      </c>
      <c r="M46" s="227"/>
    </row>
    <row r="47" spans="1:13" ht="21" customHeight="1" thickBot="1">
      <c r="A47" s="293" t="s">
        <v>165</v>
      </c>
      <c r="B47" s="77"/>
      <c r="C47" s="77"/>
      <c r="D47" s="108">
        <v>351</v>
      </c>
      <c r="E47" s="108"/>
      <c r="F47" s="77"/>
      <c r="G47" s="77"/>
      <c r="H47" s="77"/>
      <c r="I47" s="108">
        <v>1581</v>
      </c>
      <c r="J47" s="108"/>
      <c r="K47" s="77"/>
      <c r="L47" s="186">
        <f t="shared" si="0"/>
        <v>1932</v>
      </c>
      <c r="M47" s="229"/>
    </row>
    <row r="48" spans="1:13" s="80" customFormat="1" ht="21" customHeight="1" thickBot="1">
      <c r="A48" s="438" t="s">
        <v>14</v>
      </c>
      <c r="B48" s="439">
        <f>SUM(B9:B47)</f>
        <v>465232</v>
      </c>
      <c r="C48" s="439">
        <f aca="true" t="shared" si="1" ref="C48:K48">SUM(C9:C47)</f>
        <v>67933</v>
      </c>
      <c r="D48" s="439">
        <f t="shared" si="1"/>
        <v>134887</v>
      </c>
      <c r="E48" s="439">
        <f t="shared" si="1"/>
        <v>116490</v>
      </c>
      <c r="F48" s="439">
        <f t="shared" si="1"/>
        <v>86336</v>
      </c>
      <c r="G48" s="439">
        <f t="shared" si="1"/>
        <v>131931</v>
      </c>
      <c r="H48" s="439">
        <f t="shared" si="1"/>
        <v>190157</v>
      </c>
      <c r="I48" s="439">
        <f t="shared" si="1"/>
        <v>66960</v>
      </c>
      <c r="J48" s="439">
        <f t="shared" si="1"/>
        <v>430</v>
      </c>
      <c r="K48" s="439">
        <f t="shared" si="1"/>
        <v>70168</v>
      </c>
      <c r="L48" s="186">
        <f>SUM(B48:K48)</f>
        <v>1330524</v>
      </c>
      <c r="M48" s="186">
        <f>SUM(M9:M47)</f>
        <v>458</v>
      </c>
    </row>
    <row r="49" ht="13.5" thickBot="1">
      <c r="B49" s="116"/>
    </row>
    <row r="50" spans="5:16" ht="12.75">
      <c r="E50" s="2"/>
      <c r="F50" s="2"/>
      <c r="L50" s="109"/>
      <c r="P50" s="2"/>
    </row>
    <row r="52" spans="1:10" ht="12.75">
      <c r="A52" s="117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.75">
      <c r="A53" s="118"/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2.75">
      <c r="A54" s="38"/>
      <c r="B54" s="103"/>
      <c r="C54" s="103"/>
      <c r="D54" s="103"/>
      <c r="E54" s="103"/>
      <c r="F54" s="103"/>
      <c r="G54" s="103"/>
      <c r="H54" s="103"/>
      <c r="I54" s="103"/>
      <c r="J54" s="103"/>
    </row>
    <row r="55" spans="1:10" ht="12.75">
      <c r="A55" s="38"/>
      <c r="B55" s="103"/>
      <c r="C55" s="103"/>
      <c r="D55" s="104"/>
      <c r="E55" s="103"/>
      <c r="F55" s="103"/>
      <c r="G55" s="103"/>
      <c r="H55" s="103"/>
      <c r="I55" s="103"/>
      <c r="J55" s="103"/>
    </row>
    <row r="56" spans="1:10" ht="12.75">
      <c r="A56" s="38"/>
      <c r="B56" s="103"/>
      <c r="C56" s="103"/>
      <c r="D56" s="103"/>
      <c r="E56" s="103"/>
      <c r="F56" s="103"/>
      <c r="G56" s="103"/>
      <c r="H56" s="103"/>
      <c r="I56" s="103"/>
      <c r="J56" s="103"/>
    </row>
    <row r="57" spans="1:10" ht="12.75">
      <c r="A57" s="38"/>
      <c r="B57" s="103"/>
      <c r="C57" s="103"/>
      <c r="D57" s="103"/>
      <c r="E57" s="103"/>
      <c r="F57" s="103"/>
      <c r="G57" s="103"/>
      <c r="H57" s="103"/>
      <c r="I57" s="103"/>
      <c r="J57" s="103"/>
    </row>
    <row r="58" spans="1:10" ht="12.75">
      <c r="A58" s="38"/>
      <c r="B58" s="103"/>
      <c r="C58" s="103"/>
      <c r="D58" s="103"/>
      <c r="E58" s="103"/>
      <c r="F58" s="103"/>
      <c r="G58" s="103"/>
      <c r="H58" s="103"/>
      <c r="I58" s="103"/>
      <c r="J58" s="103"/>
    </row>
    <row r="59" spans="1:10" ht="12.75">
      <c r="A59" s="38"/>
      <c r="B59" s="103"/>
      <c r="C59" s="103"/>
      <c r="D59" s="103"/>
      <c r="E59" s="103"/>
      <c r="F59" s="103"/>
      <c r="G59" s="103"/>
      <c r="H59" s="103"/>
      <c r="I59" s="103"/>
      <c r="J59" s="103"/>
    </row>
    <row r="60" spans="1:10" ht="12.75">
      <c r="A60" s="38"/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t="12.75">
      <c r="A61" s="38"/>
      <c r="B61" s="103"/>
      <c r="C61" s="103"/>
      <c r="D61" s="103"/>
      <c r="E61" s="103"/>
      <c r="F61" s="103"/>
      <c r="G61" s="103"/>
      <c r="H61" s="103"/>
      <c r="I61" s="103"/>
      <c r="J61" s="103"/>
    </row>
    <row r="62" spans="1:10" ht="12.75">
      <c r="A62" s="38"/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2.75">
      <c r="A63" s="38"/>
      <c r="B63" s="103"/>
      <c r="C63" s="103"/>
      <c r="D63" s="103"/>
      <c r="E63" s="103"/>
      <c r="F63" s="103"/>
      <c r="G63" s="103"/>
      <c r="H63" s="103"/>
      <c r="I63" s="103"/>
      <c r="J63" s="103"/>
    </row>
    <row r="64" spans="1:10" ht="12.75">
      <c r="A64" s="38"/>
      <c r="B64" s="103"/>
      <c r="C64" s="103"/>
      <c r="D64" s="103"/>
      <c r="E64" s="103"/>
      <c r="F64" s="103"/>
      <c r="G64" s="103"/>
      <c r="H64" s="103"/>
      <c r="I64" s="103"/>
      <c r="J64" s="103"/>
    </row>
    <row r="65" spans="1:11" ht="12.75">
      <c r="A65" s="38"/>
      <c r="B65" s="103"/>
      <c r="C65" s="103"/>
      <c r="D65" s="103"/>
      <c r="E65" s="103"/>
      <c r="F65" s="103"/>
      <c r="G65" s="103"/>
      <c r="H65" s="103"/>
      <c r="I65" s="103"/>
      <c r="J65" s="103"/>
      <c r="K65" s="1"/>
    </row>
    <row r="66" spans="1:10" ht="12.75">
      <c r="A66" s="38"/>
      <c r="B66" s="103"/>
      <c r="C66" s="103"/>
      <c r="D66" s="103"/>
      <c r="E66" s="103"/>
      <c r="F66" s="103"/>
      <c r="G66" s="103"/>
      <c r="H66" s="103"/>
      <c r="I66" s="103"/>
      <c r="J66" s="103"/>
    </row>
    <row r="67" spans="1:10" ht="12.75">
      <c r="A67" s="38"/>
      <c r="B67" s="103"/>
      <c r="C67" s="103"/>
      <c r="D67" s="103"/>
      <c r="E67" s="103"/>
      <c r="F67" s="103"/>
      <c r="G67" s="103"/>
      <c r="H67" s="103"/>
      <c r="I67" s="103"/>
      <c r="J67" s="103"/>
    </row>
    <row r="68" spans="1:10" ht="12.75">
      <c r="A68" s="118"/>
      <c r="B68" s="105"/>
      <c r="C68" s="105"/>
      <c r="D68" s="105"/>
      <c r="E68" s="105"/>
      <c r="F68" s="105"/>
      <c r="G68" s="105"/>
      <c r="H68" s="105"/>
      <c r="I68" s="105"/>
      <c r="J68" s="105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</sheetData>
  <sheetProtection/>
  <mergeCells count="2">
    <mergeCell ref="A3:P3"/>
    <mergeCell ref="A7:A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45" r:id="rId1"/>
  <headerFooter alignWithMargins="0">
    <oddHeader>&amp;R3/1)a sz. melléklet
.../2014. (...) Egyek Önk.</oddHeader>
  </headerFooter>
  <colBreaks count="1" manualBreakCount="1">
    <brk id="13" max="4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M16"/>
  <sheetViews>
    <sheetView view="pageLayout" zoomScaleSheetLayoutView="100" workbookViewId="0" topLeftCell="E4">
      <selection activeCell="M16" sqref="M16"/>
    </sheetView>
  </sheetViews>
  <sheetFormatPr defaultColWidth="9.00390625" defaultRowHeight="12.75"/>
  <cols>
    <col min="1" max="1" width="45.25390625" style="0" customWidth="1"/>
    <col min="2" max="2" width="15.75390625" style="0" customWidth="1"/>
    <col min="3" max="3" width="17.25390625" style="0" customWidth="1"/>
    <col min="4" max="4" width="21.00390625" style="0" customWidth="1"/>
    <col min="5" max="6" width="17.625" style="0" customWidth="1"/>
    <col min="7" max="7" width="18.00390625" style="0" customWidth="1"/>
    <col min="8" max="9" width="15.25390625" style="0" customWidth="1"/>
    <col min="11" max="11" width="9.00390625" style="0" bestFit="1" customWidth="1"/>
    <col min="12" max="12" width="11.625" style="0" customWidth="1"/>
  </cols>
  <sheetData>
    <row r="3" spans="1:8" ht="15.75">
      <c r="A3" s="640" t="s">
        <v>102</v>
      </c>
      <c r="B3" s="641"/>
      <c r="C3" s="641"/>
      <c r="D3" s="641"/>
      <c r="E3" s="641"/>
      <c r="F3" s="641"/>
      <c r="G3" s="641"/>
      <c r="H3" s="642"/>
    </row>
    <row r="7" ht="13.5" thickBot="1">
      <c r="H7" s="201"/>
    </row>
    <row r="8" spans="1:13" ht="102" customHeight="1" thickBot="1">
      <c r="A8" s="620" t="s">
        <v>151</v>
      </c>
      <c r="B8" s="149" t="s">
        <v>174</v>
      </c>
      <c r="C8" s="149" t="s">
        <v>188</v>
      </c>
      <c r="D8" s="149" t="s">
        <v>176</v>
      </c>
      <c r="E8" s="149" t="s">
        <v>189</v>
      </c>
      <c r="F8" s="149" t="s">
        <v>183</v>
      </c>
      <c r="G8" s="149" t="s">
        <v>190</v>
      </c>
      <c r="H8" s="149" t="s">
        <v>178</v>
      </c>
      <c r="I8" s="149" t="s">
        <v>179</v>
      </c>
      <c r="J8" s="149" t="s">
        <v>180</v>
      </c>
      <c r="K8" s="149" t="s">
        <v>191</v>
      </c>
      <c r="L8" s="150" t="s">
        <v>28</v>
      </c>
      <c r="M8" s="230" t="s">
        <v>88</v>
      </c>
    </row>
    <row r="9" spans="1:13" ht="21" customHeight="1" thickBot="1">
      <c r="A9" s="621"/>
      <c r="B9" s="32" t="s">
        <v>101</v>
      </c>
      <c r="C9" s="32" t="s">
        <v>101</v>
      </c>
      <c r="D9" s="32" t="s">
        <v>101</v>
      </c>
      <c r="E9" s="32" t="s">
        <v>101</v>
      </c>
      <c r="F9" s="32" t="s">
        <v>101</v>
      </c>
      <c r="G9" s="32" t="s">
        <v>101</v>
      </c>
      <c r="H9" s="32" t="s">
        <v>101</v>
      </c>
      <c r="I9" s="32" t="s">
        <v>101</v>
      </c>
      <c r="J9" s="32" t="s">
        <v>101</v>
      </c>
      <c r="K9" s="32" t="s">
        <v>101</v>
      </c>
      <c r="L9" s="32" t="s">
        <v>101</v>
      </c>
      <c r="M9" s="32" t="s">
        <v>101</v>
      </c>
    </row>
    <row r="10" spans="1:13" s="115" customFormat="1" ht="21" customHeight="1" thickBot="1">
      <c r="A10" s="290" t="s">
        <v>195</v>
      </c>
      <c r="B10" s="77"/>
      <c r="C10" s="77"/>
      <c r="D10" s="108">
        <v>175</v>
      </c>
      <c r="E10" s="108"/>
      <c r="F10" s="77">
        <v>302</v>
      </c>
      <c r="G10" s="77"/>
      <c r="H10" s="77"/>
      <c r="I10" s="108"/>
      <c r="J10" s="108"/>
      <c r="K10" s="77"/>
      <c r="L10" s="186">
        <f aca="true" t="shared" si="0" ref="L10:L15">SUM(B10:K10)</f>
        <v>477</v>
      </c>
      <c r="M10" s="224"/>
    </row>
    <row r="11" spans="1:13" s="80" customFormat="1" ht="21" customHeight="1" thickBot="1">
      <c r="A11" s="442" t="s">
        <v>156</v>
      </c>
      <c r="B11" s="108">
        <v>1504</v>
      </c>
      <c r="C11" s="108">
        <v>386</v>
      </c>
      <c r="D11" s="108"/>
      <c r="E11" s="108"/>
      <c r="F11" s="108"/>
      <c r="G11" s="108"/>
      <c r="H11" s="108"/>
      <c r="I11" s="108"/>
      <c r="J11" s="108"/>
      <c r="K11" s="108"/>
      <c r="L11" s="186">
        <f t="shared" si="0"/>
        <v>1890</v>
      </c>
      <c r="M11" s="108">
        <v>2</v>
      </c>
    </row>
    <row r="12" spans="1:13" ht="21" customHeight="1" thickBot="1">
      <c r="A12" s="290" t="s">
        <v>201</v>
      </c>
      <c r="B12" s="77"/>
      <c r="C12" s="77"/>
      <c r="D12" s="108">
        <v>9940</v>
      </c>
      <c r="E12" s="108"/>
      <c r="F12" s="77">
        <v>507</v>
      </c>
      <c r="G12" s="77"/>
      <c r="H12" s="77"/>
      <c r="I12" s="108"/>
      <c r="J12" s="77">
        <v>1797</v>
      </c>
      <c r="K12" s="77"/>
      <c r="L12" s="186">
        <f t="shared" si="0"/>
        <v>12244</v>
      </c>
      <c r="M12" s="227"/>
    </row>
    <row r="13" spans="1:13" ht="21" customHeight="1" thickBot="1">
      <c r="A13" s="293" t="s">
        <v>161</v>
      </c>
      <c r="B13" s="77">
        <v>1683</v>
      </c>
      <c r="C13" s="77">
        <v>406</v>
      </c>
      <c r="D13" s="108">
        <v>849</v>
      </c>
      <c r="E13" s="108"/>
      <c r="F13" s="77"/>
      <c r="G13" s="77"/>
      <c r="H13" s="77">
        <v>527</v>
      </c>
      <c r="I13" s="84"/>
      <c r="J13" s="84"/>
      <c r="K13" s="77"/>
      <c r="L13" s="186">
        <f t="shared" si="0"/>
        <v>3465</v>
      </c>
      <c r="M13" s="227">
        <v>1</v>
      </c>
    </row>
    <row r="14" spans="1:13" ht="21" customHeight="1" thickBot="1">
      <c r="A14" s="293" t="s">
        <v>214</v>
      </c>
      <c r="B14" s="77"/>
      <c r="C14" s="77"/>
      <c r="D14" s="108"/>
      <c r="E14" s="108">
        <v>2068</v>
      </c>
      <c r="F14" s="77"/>
      <c r="G14" s="77"/>
      <c r="H14" s="77"/>
      <c r="I14" s="108"/>
      <c r="J14" s="108"/>
      <c r="K14" s="77"/>
      <c r="L14" s="186">
        <f t="shared" si="0"/>
        <v>2068</v>
      </c>
      <c r="M14" s="228"/>
    </row>
    <row r="15" spans="1:13" ht="21" customHeight="1" thickBot="1">
      <c r="A15" s="293" t="s">
        <v>164</v>
      </c>
      <c r="B15" s="77">
        <v>1016</v>
      </c>
      <c r="C15" s="77">
        <v>26</v>
      </c>
      <c r="D15" s="108">
        <v>4944</v>
      </c>
      <c r="E15" s="108"/>
      <c r="F15" s="77">
        <v>57</v>
      </c>
      <c r="G15" s="77"/>
      <c r="H15" s="77"/>
      <c r="I15" s="108"/>
      <c r="J15" s="108"/>
      <c r="K15" s="77"/>
      <c r="L15" s="186">
        <f t="shared" si="0"/>
        <v>6043</v>
      </c>
      <c r="M15" s="227"/>
    </row>
    <row r="16" spans="1:13" ht="21" customHeight="1" thickBot="1">
      <c r="A16" s="113" t="s">
        <v>14</v>
      </c>
      <c r="B16" s="116">
        <f>SUM(B10:B15)</f>
        <v>4203</v>
      </c>
      <c r="C16" s="116">
        <f>SUM(C10:C15)</f>
        <v>818</v>
      </c>
      <c r="D16" s="116">
        <f aca="true" t="shared" si="1" ref="D16:K16">SUM(D10:D15)</f>
        <v>15908</v>
      </c>
      <c r="E16" s="116">
        <f t="shared" si="1"/>
        <v>2068</v>
      </c>
      <c r="F16" s="116">
        <f t="shared" si="1"/>
        <v>866</v>
      </c>
      <c r="G16" s="116">
        <f t="shared" si="1"/>
        <v>0</v>
      </c>
      <c r="H16" s="116">
        <f t="shared" si="1"/>
        <v>527</v>
      </c>
      <c r="I16" s="116">
        <f t="shared" si="1"/>
        <v>0</v>
      </c>
      <c r="J16" s="116">
        <f t="shared" si="1"/>
        <v>1797</v>
      </c>
      <c r="K16" s="116">
        <f t="shared" si="1"/>
        <v>0</v>
      </c>
      <c r="L16" s="186">
        <f>SUM(B16:K16)</f>
        <v>26187</v>
      </c>
      <c r="M16" s="186">
        <f>SUM(M10:M15)</f>
        <v>3</v>
      </c>
    </row>
  </sheetData>
  <sheetProtection/>
  <mergeCells count="2">
    <mergeCell ref="A3:H3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&amp;R3/1)b. sz. melléklet
.../2014. (...)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M43"/>
  <sheetViews>
    <sheetView zoomScalePageLayoutView="0" workbookViewId="0" topLeftCell="A9">
      <selection activeCell="A23" sqref="A23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2.625" style="0" customWidth="1"/>
    <col min="10" max="10" width="15.25390625" style="0" customWidth="1"/>
    <col min="12" max="12" width="11.00390625" style="0" bestFit="1" customWidth="1"/>
  </cols>
  <sheetData>
    <row r="3" spans="1:9" ht="15.75">
      <c r="A3" s="640"/>
      <c r="B3" s="641"/>
      <c r="C3" s="641"/>
      <c r="D3" s="641"/>
      <c r="E3" s="641"/>
      <c r="F3" s="641"/>
      <c r="G3" s="641"/>
      <c r="H3" s="641"/>
      <c r="I3" s="642"/>
    </row>
    <row r="5" spans="1:9" ht="12.75">
      <c r="A5" s="645" t="s">
        <v>100</v>
      </c>
      <c r="B5" s="645"/>
      <c r="C5" s="645"/>
      <c r="D5" s="645"/>
      <c r="E5" s="645"/>
      <c r="F5" s="645"/>
      <c r="G5" s="645"/>
      <c r="H5" s="645"/>
      <c r="I5" s="645"/>
    </row>
    <row r="6" spans="1:9" ht="12.75">
      <c r="A6" s="645"/>
      <c r="B6" s="645"/>
      <c r="C6" s="645"/>
      <c r="D6" s="645"/>
      <c r="E6" s="645"/>
      <c r="F6" s="645"/>
      <c r="G6" s="645"/>
      <c r="H6" s="645"/>
      <c r="I6" s="645"/>
    </row>
    <row r="7" ht="13.5" thickBot="1">
      <c r="I7" s="307"/>
    </row>
    <row r="8" spans="1:13" ht="102" customHeight="1" thickBot="1">
      <c r="A8" s="643" t="s">
        <v>151</v>
      </c>
      <c r="B8" s="445" t="s">
        <v>174</v>
      </c>
      <c r="C8" s="447" t="s">
        <v>188</v>
      </c>
      <c r="D8" s="445" t="s">
        <v>176</v>
      </c>
      <c r="E8" s="445" t="s">
        <v>189</v>
      </c>
      <c r="F8" s="447" t="s">
        <v>183</v>
      </c>
      <c r="G8" s="445" t="s">
        <v>190</v>
      </c>
      <c r="H8" s="445" t="s">
        <v>178</v>
      </c>
      <c r="I8" s="445" t="s">
        <v>179</v>
      </c>
      <c r="J8" s="445" t="s">
        <v>180</v>
      </c>
      <c r="K8" s="447" t="s">
        <v>191</v>
      </c>
      <c r="L8" s="150" t="s">
        <v>28</v>
      </c>
      <c r="M8" s="230" t="s">
        <v>88</v>
      </c>
    </row>
    <row r="9" spans="1:13" ht="21" customHeight="1" thickBot="1">
      <c r="A9" s="644"/>
      <c r="B9" s="32" t="s">
        <v>101</v>
      </c>
      <c r="C9" s="32" t="s">
        <v>101</v>
      </c>
      <c r="D9" s="32" t="s">
        <v>101</v>
      </c>
      <c r="E9" s="37" t="s">
        <v>101</v>
      </c>
      <c r="F9" s="32" t="s">
        <v>101</v>
      </c>
      <c r="G9" s="32" t="s">
        <v>101</v>
      </c>
      <c r="H9" s="32" t="s">
        <v>101</v>
      </c>
      <c r="I9" s="32" t="s">
        <v>101</v>
      </c>
      <c r="J9" s="37" t="s">
        <v>101</v>
      </c>
      <c r="K9" s="32" t="s">
        <v>101</v>
      </c>
      <c r="L9" s="37" t="s">
        <v>101</v>
      </c>
      <c r="M9" s="32" t="s">
        <v>101</v>
      </c>
    </row>
    <row r="10" spans="1:13" ht="40.5" customHeight="1" thickBot="1">
      <c r="A10" s="376" t="s">
        <v>166</v>
      </c>
      <c r="B10" s="378">
        <v>48824</v>
      </c>
      <c r="C10" s="380">
        <v>11950</v>
      </c>
      <c r="D10" s="453">
        <v>14260</v>
      </c>
      <c r="E10" s="378"/>
      <c r="F10" s="452">
        <v>5254</v>
      </c>
      <c r="G10" s="451"/>
      <c r="H10" s="451">
        <v>5833</v>
      </c>
      <c r="I10" s="460"/>
      <c r="J10" s="449"/>
      <c r="K10" s="388"/>
      <c r="L10" s="383">
        <f aca="true" t="shared" si="0" ref="L10:L16">SUM(B10:K10)</f>
        <v>86121</v>
      </c>
      <c r="M10" s="446">
        <v>19</v>
      </c>
    </row>
    <row r="11" spans="1:13" ht="21" customHeight="1" thickBot="1">
      <c r="A11" s="455" t="s">
        <v>167</v>
      </c>
      <c r="B11" s="379">
        <v>4118</v>
      </c>
      <c r="C11" s="382">
        <v>997</v>
      </c>
      <c r="D11" s="454">
        <v>654</v>
      </c>
      <c r="E11" s="379">
        <v>0</v>
      </c>
      <c r="F11" s="382">
        <v>475</v>
      </c>
      <c r="G11" s="379"/>
      <c r="H11" s="379"/>
      <c r="I11" s="464"/>
      <c r="J11" s="450"/>
      <c r="K11" s="387"/>
      <c r="L11" s="383">
        <f t="shared" si="0"/>
        <v>6244</v>
      </c>
      <c r="M11" s="446">
        <v>2</v>
      </c>
    </row>
    <row r="12" spans="1:13" ht="33" thickBot="1">
      <c r="A12" s="377" t="s">
        <v>231</v>
      </c>
      <c r="B12" s="456">
        <v>896</v>
      </c>
      <c r="C12" s="77">
        <v>204</v>
      </c>
      <c r="D12" s="458">
        <v>27</v>
      </c>
      <c r="E12" s="456"/>
      <c r="F12" s="77"/>
      <c r="G12" s="456"/>
      <c r="H12" s="459"/>
      <c r="I12" s="464"/>
      <c r="J12" s="461"/>
      <c r="K12" s="446"/>
      <c r="L12" s="383">
        <f t="shared" si="0"/>
        <v>1127</v>
      </c>
      <c r="M12" s="462"/>
    </row>
    <row r="13" spans="1:13" ht="45" customHeight="1" thickBot="1">
      <c r="A13" s="377" t="s">
        <v>359</v>
      </c>
      <c r="B13" s="456">
        <v>908</v>
      </c>
      <c r="C13" s="77">
        <v>204</v>
      </c>
      <c r="D13" s="458">
        <v>13</v>
      </c>
      <c r="E13" s="456"/>
      <c r="F13" s="77"/>
      <c r="G13" s="456"/>
      <c r="H13" s="459"/>
      <c r="I13" s="460"/>
      <c r="J13" s="461"/>
      <c r="K13" s="446"/>
      <c r="L13" s="383">
        <f t="shared" si="0"/>
        <v>1125</v>
      </c>
      <c r="M13" s="462"/>
    </row>
    <row r="14" spans="1:13" ht="45" customHeight="1" thickBot="1">
      <c r="A14" s="377" t="s">
        <v>371</v>
      </c>
      <c r="B14" s="456">
        <v>1157</v>
      </c>
      <c r="C14" s="77">
        <v>235</v>
      </c>
      <c r="D14" s="458">
        <v>91</v>
      </c>
      <c r="E14" s="456"/>
      <c r="F14" s="77"/>
      <c r="G14" s="456"/>
      <c r="H14" s="459"/>
      <c r="I14" s="460"/>
      <c r="J14" s="461"/>
      <c r="K14" s="446"/>
      <c r="L14" s="383">
        <f t="shared" si="0"/>
        <v>1483</v>
      </c>
      <c r="M14" s="462"/>
    </row>
    <row r="15" spans="1:13" ht="51" customHeight="1" thickBot="1">
      <c r="A15" s="377" t="s">
        <v>359</v>
      </c>
      <c r="B15" s="456">
        <v>134</v>
      </c>
      <c r="C15" s="77">
        <v>32</v>
      </c>
      <c r="D15" s="458">
        <v>76</v>
      </c>
      <c r="E15" s="456"/>
      <c r="F15" s="77"/>
      <c r="G15" s="456"/>
      <c r="H15" s="459"/>
      <c r="I15" s="460"/>
      <c r="J15" s="461"/>
      <c r="K15" s="446"/>
      <c r="L15" s="383">
        <f t="shared" si="0"/>
        <v>242</v>
      </c>
      <c r="M15" s="462"/>
    </row>
    <row r="16" spans="1:13" s="81" customFormat="1" ht="21" customHeight="1" thickBot="1">
      <c r="A16" s="113" t="s">
        <v>14</v>
      </c>
      <c r="B16" s="116">
        <f aca="true" t="shared" si="1" ref="B16:K16">SUM(B10:B15)</f>
        <v>56037</v>
      </c>
      <c r="C16" s="116">
        <f t="shared" si="1"/>
        <v>13622</v>
      </c>
      <c r="D16" s="116">
        <f t="shared" si="1"/>
        <v>15121</v>
      </c>
      <c r="E16" s="116">
        <f t="shared" si="1"/>
        <v>0</v>
      </c>
      <c r="F16" s="116">
        <f t="shared" si="1"/>
        <v>5729</v>
      </c>
      <c r="G16" s="116">
        <f t="shared" si="1"/>
        <v>0</v>
      </c>
      <c r="H16" s="116">
        <f t="shared" si="1"/>
        <v>5833</v>
      </c>
      <c r="I16" s="116">
        <f t="shared" si="1"/>
        <v>0</v>
      </c>
      <c r="J16" s="116">
        <f t="shared" si="1"/>
        <v>0</v>
      </c>
      <c r="K16" s="116">
        <f t="shared" si="1"/>
        <v>0</v>
      </c>
      <c r="L16" s="383">
        <f t="shared" si="0"/>
        <v>96342</v>
      </c>
      <c r="M16" s="448">
        <f>SUM(M10:M15)</f>
        <v>21</v>
      </c>
    </row>
    <row r="17" spans="1:4" ht="12.75">
      <c r="A17" s="463"/>
      <c r="B17" s="457"/>
      <c r="C17" s="565"/>
      <c r="D17" s="436"/>
    </row>
    <row r="18" ht="12.75">
      <c r="I18" s="2"/>
    </row>
    <row r="19" ht="12.75">
      <c r="D19" s="109"/>
    </row>
    <row r="20" spans="2:8" ht="12.75">
      <c r="B20" s="34"/>
      <c r="C20" s="34"/>
      <c r="D20" s="34" t="s">
        <v>87</v>
      </c>
      <c r="E20" s="34"/>
      <c r="F20" s="35"/>
      <c r="G20" s="35"/>
      <c r="H20" s="35"/>
    </row>
    <row r="21" spans="2:8" ht="12.75">
      <c r="B21" s="37"/>
      <c r="C21" s="37"/>
      <c r="D21" s="37"/>
      <c r="E21" s="37"/>
      <c r="F21" s="37"/>
      <c r="G21" s="37"/>
      <c r="H21" s="37"/>
    </row>
    <row r="22" spans="1:8" ht="12.75">
      <c r="A22" s="33"/>
      <c r="B22" s="103"/>
      <c r="C22" s="103"/>
      <c r="D22" s="103"/>
      <c r="E22" s="103"/>
      <c r="F22" s="18"/>
      <c r="G22" s="18"/>
      <c r="H22" s="18"/>
    </row>
    <row r="23" spans="1:8" ht="12.75">
      <c r="A23" s="36"/>
      <c r="B23" s="103"/>
      <c r="C23" s="103"/>
      <c r="D23" s="104"/>
      <c r="E23" s="103"/>
      <c r="F23" s="18"/>
      <c r="G23" s="18"/>
      <c r="H23" s="18"/>
    </row>
    <row r="24" spans="1:8" ht="12.75">
      <c r="A24" s="38"/>
      <c r="B24" s="103"/>
      <c r="C24" s="103"/>
      <c r="D24" s="103"/>
      <c r="E24" s="103"/>
      <c r="F24" s="18"/>
      <c r="G24" s="18"/>
      <c r="H24" s="18"/>
    </row>
    <row r="25" spans="1:8" ht="12.75">
      <c r="A25" s="38"/>
      <c r="B25" s="103"/>
      <c r="C25" s="103"/>
      <c r="D25" s="103"/>
      <c r="E25" s="103"/>
      <c r="F25" s="18"/>
      <c r="G25" s="18"/>
      <c r="H25" s="18"/>
    </row>
    <row r="26" spans="1:8" ht="12.75">
      <c r="A26" s="38"/>
      <c r="B26" s="103"/>
      <c r="C26" s="103"/>
      <c r="D26" s="103"/>
      <c r="E26" s="103"/>
      <c r="F26" s="18"/>
      <c r="G26" s="18"/>
      <c r="H26" s="18"/>
    </row>
    <row r="27" spans="1:8" ht="12.75">
      <c r="A27" s="38"/>
      <c r="B27" s="103"/>
      <c r="C27" s="103"/>
      <c r="D27" s="103"/>
      <c r="E27" s="103"/>
      <c r="F27" s="18"/>
      <c r="G27" s="18"/>
      <c r="H27" s="18"/>
    </row>
    <row r="28" spans="1:8" ht="12.75">
      <c r="A28" s="38"/>
      <c r="B28" s="103"/>
      <c r="C28" s="103"/>
      <c r="D28" s="103"/>
      <c r="E28" s="103"/>
      <c r="F28" s="18"/>
      <c r="G28" s="18"/>
      <c r="H28" s="18"/>
    </row>
    <row r="29" spans="1:8" ht="12.75">
      <c r="A29" s="38"/>
      <c r="B29" s="103"/>
      <c r="C29" s="103"/>
      <c r="D29" s="103"/>
      <c r="E29" s="103"/>
      <c r="F29" s="18"/>
      <c r="G29" s="18"/>
      <c r="H29" s="18"/>
    </row>
    <row r="30" spans="1:8" ht="12.75">
      <c r="A30" s="38"/>
      <c r="B30" s="103"/>
      <c r="C30" s="103"/>
      <c r="D30" s="103"/>
      <c r="E30" s="103"/>
      <c r="F30" s="18"/>
      <c r="G30" s="18"/>
      <c r="H30" s="18"/>
    </row>
    <row r="31" spans="1:8" ht="12.75">
      <c r="A31" s="38"/>
      <c r="B31" s="103"/>
      <c r="C31" s="103"/>
      <c r="D31" s="103"/>
      <c r="E31" s="103"/>
      <c r="F31" s="18"/>
      <c r="G31" s="18"/>
      <c r="H31" s="18"/>
    </row>
    <row r="32" spans="1:8" ht="12.75">
      <c r="A32" s="38"/>
      <c r="B32" s="103"/>
      <c r="C32" s="103"/>
      <c r="D32" s="103"/>
      <c r="E32" s="103"/>
      <c r="F32" s="18"/>
      <c r="G32" s="18"/>
      <c r="H32" s="18"/>
    </row>
    <row r="33" spans="1:8" ht="12.75">
      <c r="A33" s="38"/>
      <c r="B33" s="103"/>
      <c r="C33" s="103"/>
      <c r="D33" s="103"/>
      <c r="E33" s="103"/>
      <c r="F33" s="18"/>
      <c r="G33" s="18"/>
      <c r="H33" s="18"/>
    </row>
    <row r="34" spans="1:8" ht="12.75">
      <c r="A34" s="38"/>
      <c r="B34" s="103"/>
      <c r="C34" s="103"/>
      <c r="D34" s="103"/>
      <c r="E34" s="103"/>
      <c r="F34" s="18"/>
      <c r="G34" s="18"/>
      <c r="H34" s="18"/>
    </row>
    <row r="35" spans="1:8" ht="12.75">
      <c r="A35" s="38"/>
      <c r="B35" s="103"/>
      <c r="C35" s="103"/>
      <c r="D35" s="103"/>
      <c r="E35" s="103"/>
      <c r="F35" s="18"/>
      <c r="G35" s="18"/>
      <c r="H35" s="18"/>
    </row>
    <row r="36" spans="1:8" ht="12.75">
      <c r="A36" s="38"/>
      <c r="B36" s="105"/>
      <c r="C36" s="105"/>
      <c r="D36" s="105"/>
      <c r="E36" s="105"/>
      <c r="F36" s="18"/>
      <c r="G36" s="18"/>
      <c r="H36" s="18"/>
    </row>
    <row r="37" spans="1:8" ht="12.75">
      <c r="A37" s="38"/>
      <c r="B37" s="1"/>
      <c r="C37" s="1"/>
      <c r="D37" s="1"/>
      <c r="E37" s="1"/>
      <c r="F37" s="1"/>
      <c r="G37" s="1"/>
      <c r="H37" s="1"/>
    </row>
    <row r="38" spans="1:8" ht="12.75">
      <c r="A38" s="36"/>
      <c r="B38" s="1"/>
      <c r="C38" s="1"/>
      <c r="D38" s="1"/>
      <c r="E38" s="1"/>
      <c r="F38" s="1"/>
      <c r="G38" s="1"/>
      <c r="H38" s="1"/>
    </row>
    <row r="39" ht="12.75">
      <c r="A39" s="550"/>
    </row>
    <row r="40" ht="12.75">
      <c r="A40" s="550"/>
    </row>
    <row r="41" ht="12.75">
      <c r="A41" s="550"/>
    </row>
    <row r="42" ht="12.75">
      <c r="A42" s="550"/>
    </row>
    <row r="43" ht="12.75">
      <c r="A43" s="550"/>
    </row>
  </sheetData>
  <sheetProtection/>
  <mergeCells count="3">
    <mergeCell ref="A3:I3"/>
    <mergeCell ref="A8:A9"/>
    <mergeCell ref="A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&amp;R3/2. sz. melléklet
.../2014. (...) Egyek Önk.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M38"/>
  <sheetViews>
    <sheetView zoomScalePageLayoutView="0" workbookViewId="0" topLeftCell="G9">
      <selection activeCell="J19" sqref="J19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3.875" style="0" customWidth="1"/>
    <col min="10" max="10" width="13.625" style="0" customWidth="1"/>
    <col min="12" max="12" width="12.75390625" style="0" customWidth="1"/>
  </cols>
  <sheetData>
    <row r="3" spans="1:9" ht="15.75">
      <c r="A3" s="640"/>
      <c r="B3" s="641"/>
      <c r="C3" s="641"/>
      <c r="D3" s="641"/>
      <c r="E3" s="641"/>
      <c r="F3" s="641"/>
      <c r="G3" s="641"/>
      <c r="H3" s="641"/>
      <c r="I3" s="642"/>
    </row>
    <row r="5" spans="1:9" ht="12.75">
      <c r="A5" s="645" t="s">
        <v>99</v>
      </c>
      <c r="B5" s="645"/>
      <c r="C5" s="645"/>
      <c r="D5" s="645"/>
      <c r="E5" s="645"/>
      <c r="F5" s="645"/>
      <c r="G5" s="645"/>
      <c r="H5" s="645"/>
      <c r="I5" s="645"/>
    </row>
    <row r="6" spans="1:9" ht="12.75">
      <c r="A6" s="645"/>
      <c r="B6" s="645"/>
      <c r="C6" s="645"/>
      <c r="D6" s="645"/>
      <c r="E6" s="645"/>
      <c r="F6" s="645"/>
      <c r="G6" s="645"/>
      <c r="H6" s="645"/>
      <c r="I6" s="645"/>
    </row>
    <row r="7" ht="13.5" thickBot="1">
      <c r="I7" s="201"/>
    </row>
    <row r="8" spans="1:13" ht="102" customHeight="1" thickBot="1">
      <c r="A8" s="643" t="s">
        <v>151</v>
      </c>
      <c r="B8" s="445" t="s">
        <v>174</v>
      </c>
      <c r="C8" s="445" t="s">
        <v>188</v>
      </c>
      <c r="D8" s="445" t="s">
        <v>176</v>
      </c>
      <c r="E8" s="445" t="s">
        <v>189</v>
      </c>
      <c r="F8" s="445" t="s">
        <v>183</v>
      </c>
      <c r="G8" s="445" t="s">
        <v>190</v>
      </c>
      <c r="H8" s="445" t="s">
        <v>178</v>
      </c>
      <c r="I8" s="445" t="s">
        <v>179</v>
      </c>
      <c r="J8" s="445" t="s">
        <v>180</v>
      </c>
      <c r="K8" s="445" t="s">
        <v>191</v>
      </c>
      <c r="L8" s="150" t="s">
        <v>28</v>
      </c>
      <c r="M8" s="230" t="s">
        <v>88</v>
      </c>
    </row>
    <row r="9" spans="1:13" ht="21" customHeight="1" thickBot="1">
      <c r="A9" s="644"/>
      <c r="B9" s="32" t="s">
        <v>101</v>
      </c>
      <c r="C9" s="32" t="s">
        <v>101</v>
      </c>
      <c r="D9" s="32" t="s">
        <v>101</v>
      </c>
      <c r="E9" s="37" t="s">
        <v>101</v>
      </c>
      <c r="F9" s="32" t="s">
        <v>101</v>
      </c>
      <c r="G9" s="37" t="s">
        <v>101</v>
      </c>
      <c r="H9" s="32" t="s">
        <v>101</v>
      </c>
      <c r="I9" s="37" t="s">
        <v>101</v>
      </c>
      <c r="J9" s="32" t="s">
        <v>101</v>
      </c>
      <c r="K9" s="32" t="s">
        <v>101</v>
      </c>
      <c r="L9" s="37" t="s">
        <v>101</v>
      </c>
      <c r="M9" s="32" t="s">
        <v>101</v>
      </c>
    </row>
    <row r="10" spans="1:13" ht="40.5" customHeight="1" thickBot="1">
      <c r="A10" s="465" t="s">
        <v>166</v>
      </c>
      <c r="B10" s="77">
        <v>48824</v>
      </c>
      <c r="C10" s="77">
        <v>11950</v>
      </c>
      <c r="D10" s="437">
        <v>14260</v>
      </c>
      <c r="E10" s="77"/>
      <c r="F10" s="468">
        <v>5254</v>
      </c>
      <c r="G10" s="468"/>
      <c r="H10" s="468">
        <v>5833</v>
      </c>
      <c r="I10" s="464"/>
      <c r="J10" s="467"/>
      <c r="K10" s="446"/>
      <c r="L10" s="383">
        <f aca="true" t="shared" si="0" ref="L10:L16">SUM(B10:K10)</f>
        <v>86121</v>
      </c>
      <c r="M10" s="446">
        <v>19</v>
      </c>
    </row>
    <row r="11" spans="1:13" ht="21" customHeight="1" thickBot="1">
      <c r="A11" s="465" t="s">
        <v>167</v>
      </c>
      <c r="B11" s="77">
        <v>4118</v>
      </c>
      <c r="C11" s="77">
        <v>997</v>
      </c>
      <c r="D11" s="108">
        <v>654</v>
      </c>
      <c r="E11" s="77">
        <v>0</v>
      </c>
      <c r="F11" s="457">
        <v>475</v>
      </c>
      <c r="G11" s="77"/>
      <c r="H11" s="77"/>
      <c r="I11" s="460"/>
      <c r="J11" s="467"/>
      <c r="K11" s="446"/>
      <c r="L11" s="383">
        <f t="shared" si="0"/>
        <v>6244</v>
      </c>
      <c r="M11" s="446">
        <v>2</v>
      </c>
    </row>
    <row r="12" spans="1:13" ht="33" thickBot="1">
      <c r="A12" s="377" t="s">
        <v>231</v>
      </c>
      <c r="B12" s="77">
        <v>896</v>
      </c>
      <c r="C12" s="77">
        <v>204</v>
      </c>
      <c r="D12" s="108">
        <v>27</v>
      </c>
      <c r="E12" s="77"/>
      <c r="F12" s="77"/>
      <c r="G12" s="77"/>
      <c r="H12" s="77"/>
      <c r="I12" s="464"/>
      <c r="J12" s="467"/>
      <c r="K12" s="1"/>
      <c r="L12" s="383">
        <f t="shared" si="0"/>
        <v>1127</v>
      </c>
      <c r="M12" s="446"/>
    </row>
    <row r="13" spans="1:13" ht="50.25" customHeight="1" thickBot="1">
      <c r="A13" s="377" t="s">
        <v>232</v>
      </c>
      <c r="B13" s="77">
        <v>908</v>
      </c>
      <c r="C13" s="77">
        <v>204</v>
      </c>
      <c r="D13" s="108">
        <v>13</v>
      </c>
      <c r="E13" s="77"/>
      <c r="F13" s="77"/>
      <c r="G13" s="77"/>
      <c r="H13" s="77"/>
      <c r="I13" s="464"/>
      <c r="J13" s="467"/>
      <c r="K13" s="446"/>
      <c r="L13" s="383">
        <f t="shared" si="0"/>
        <v>1125</v>
      </c>
      <c r="M13" s="446"/>
    </row>
    <row r="14" spans="1:13" ht="50.25" customHeight="1" thickBot="1">
      <c r="A14" s="377" t="s">
        <v>358</v>
      </c>
      <c r="B14" s="77">
        <v>1157</v>
      </c>
      <c r="C14" s="77">
        <v>235</v>
      </c>
      <c r="D14" s="108">
        <v>91</v>
      </c>
      <c r="E14" s="77"/>
      <c r="F14" s="77"/>
      <c r="G14" s="77"/>
      <c r="H14" s="77"/>
      <c r="I14" s="460"/>
      <c r="J14" s="467"/>
      <c r="K14" s="1"/>
      <c r="L14" s="383">
        <f t="shared" si="0"/>
        <v>1483</v>
      </c>
      <c r="M14" s="446"/>
    </row>
    <row r="15" spans="1:13" ht="43.5" thickBot="1">
      <c r="A15" s="377" t="s">
        <v>377</v>
      </c>
      <c r="B15" s="77">
        <v>134</v>
      </c>
      <c r="C15" s="77">
        <v>32</v>
      </c>
      <c r="D15" s="108">
        <v>76</v>
      </c>
      <c r="E15" s="77"/>
      <c r="F15" s="77"/>
      <c r="G15" s="77"/>
      <c r="H15" s="77"/>
      <c r="I15" s="464"/>
      <c r="J15" s="467"/>
      <c r="K15" s="446"/>
      <c r="L15" s="383">
        <f t="shared" si="0"/>
        <v>242</v>
      </c>
      <c r="M15" s="446"/>
    </row>
    <row r="16" spans="1:13" s="81" customFormat="1" ht="21" customHeight="1" thickBot="1">
      <c r="A16" s="113" t="s">
        <v>14</v>
      </c>
      <c r="B16" s="116">
        <f>SUM(B10:B15)</f>
        <v>56037</v>
      </c>
      <c r="C16" s="116">
        <f aca="true" t="shared" si="1" ref="C16:K16">SUM(C10:C15)</f>
        <v>13622</v>
      </c>
      <c r="D16" s="116">
        <f t="shared" si="1"/>
        <v>15121</v>
      </c>
      <c r="E16" s="116">
        <f t="shared" si="1"/>
        <v>0</v>
      </c>
      <c r="F16" s="116">
        <f t="shared" si="1"/>
        <v>5729</v>
      </c>
      <c r="G16" s="116">
        <f t="shared" si="1"/>
        <v>0</v>
      </c>
      <c r="H16" s="116">
        <f t="shared" si="1"/>
        <v>5833</v>
      </c>
      <c r="I16" s="116">
        <f t="shared" si="1"/>
        <v>0</v>
      </c>
      <c r="J16" s="116">
        <f t="shared" si="1"/>
        <v>0</v>
      </c>
      <c r="K16" s="116">
        <f t="shared" si="1"/>
        <v>0</v>
      </c>
      <c r="L16" s="383">
        <f t="shared" si="0"/>
        <v>96342</v>
      </c>
      <c r="M16" s="466">
        <f>SUM(M10:M15)</f>
        <v>21</v>
      </c>
    </row>
    <row r="18" ht="12.75">
      <c r="I18" s="2"/>
    </row>
    <row r="20" spans="1:8" ht="12.75">
      <c r="A20" s="33"/>
      <c r="B20" s="34"/>
      <c r="C20" s="34"/>
      <c r="D20" s="34" t="s">
        <v>87</v>
      </c>
      <c r="E20" s="34"/>
      <c r="F20" s="35"/>
      <c r="G20" s="35"/>
      <c r="H20" s="35"/>
    </row>
    <row r="21" spans="1:8" ht="12.75">
      <c r="A21" s="36"/>
      <c r="B21" s="37"/>
      <c r="C21" s="37"/>
      <c r="D21" s="37"/>
      <c r="E21" s="37"/>
      <c r="F21" s="37"/>
      <c r="G21" s="37"/>
      <c r="H21" s="37"/>
    </row>
    <row r="22" spans="1:8" ht="12.75">
      <c r="A22" s="38"/>
      <c r="B22" s="103"/>
      <c r="C22" s="103"/>
      <c r="D22" s="103"/>
      <c r="E22" s="103"/>
      <c r="F22" s="18"/>
      <c r="G22" s="18"/>
      <c r="H22" s="18"/>
    </row>
    <row r="23" spans="1:8" ht="12.75">
      <c r="A23" s="38"/>
      <c r="B23" s="103"/>
      <c r="C23" s="103"/>
      <c r="D23" s="104"/>
      <c r="E23" s="103"/>
      <c r="F23" s="18"/>
      <c r="G23" s="18"/>
      <c r="H23" s="18"/>
    </row>
    <row r="24" spans="1:8" ht="12.75">
      <c r="A24" s="38"/>
      <c r="B24" s="103"/>
      <c r="C24" s="103"/>
      <c r="D24" s="103"/>
      <c r="E24" s="103"/>
      <c r="F24" s="18"/>
      <c r="G24" s="18"/>
      <c r="H24" s="18"/>
    </row>
    <row r="25" spans="1:8" ht="12.75">
      <c r="A25" s="38"/>
      <c r="B25" s="103"/>
      <c r="C25" s="103"/>
      <c r="D25" s="103"/>
      <c r="E25" s="103"/>
      <c r="F25" s="18"/>
      <c r="G25" s="18"/>
      <c r="H25" s="18"/>
    </row>
    <row r="26" spans="1:8" ht="12.75">
      <c r="A26" s="38"/>
      <c r="B26" s="103"/>
      <c r="C26" s="103"/>
      <c r="D26" s="103"/>
      <c r="E26" s="103"/>
      <c r="F26" s="18"/>
      <c r="G26" s="18"/>
      <c r="H26" s="18"/>
    </row>
    <row r="27" spans="1:8" ht="12.75">
      <c r="A27" s="38"/>
      <c r="B27" s="103"/>
      <c r="C27" s="103"/>
      <c r="D27" s="103"/>
      <c r="E27" s="103"/>
      <c r="F27" s="18"/>
      <c r="G27" s="18"/>
      <c r="H27" s="18"/>
    </row>
    <row r="28" spans="1:8" ht="12.75">
      <c r="A28" s="38"/>
      <c r="B28" s="103"/>
      <c r="C28" s="103"/>
      <c r="D28" s="103"/>
      <c r="E28" s="103"/>
      <c r="F28" s="18"/>
      <c r="G28" s="18"/>
      <c r="H28" s="18"/>
    </row>
    <row r="29" spans="1:8" ht="12.75">
      <c r="A29" s="38"/>
      <c r="B29" s="103"/>
      <c r="C29" s="103"/>
      <c r="D29" s="103"/>
      <c r="E29" s="103"/>
      <c r="F29" s="18"/>
      <c r="G29" s="18"/>
      <c r="H29" s="18"/>
    </row>
    <row r="30" spans="1:8" ht="12.75">
      <c r="A30" s="38"/>
      <c r="B30" s="103"/>
      <c r="C30" s="103"/>
      <c r="D30" s="103"/>
      <c r="E30" s="103"/>
      <c r="F30" s="18"/>
      <c r="G30" s="18"/>
      <c r="H30" s="18"/>
    </row>
    <row r="31" spans="1:8" ht="12.75">
      <c r="A31" s="38"/>
      <c r="B31" s="103"/>
      <c r="C31" s="103"/>
      <c r="D31" s="103"/>
      <c r="E31" s="103"/>
      <c r="F31" s="18"/>
      <c r="G31" s="18"/>
      <c r="H31" s="18"/>
    </row>
    <row r="32" spans="1:8" ht="12.75">
      <c r="A32" s="38"/>
      <c r="B32" s="103"/>
      <c r="C32" s="103"/>
      <c r="D32" s="103"/>
      <c r="E32" s="103"/>
      <c r="F32" s="18"/>
      <c r="G32" s="18"/>
      <c r="H32" s="18"/>
    </row>
    <row r="33" spans="1:8" ht="12.75">
      <c r="A33" s="38"/>
      <c r="B33" s="103"/>
      <c r="C33" s="103"/>
      <c r="D33" s="103"/>
      <c r="E33" s="103"/>
      <c r="F33" s="18"/>
      <c r="G33" s="18"/>
      <c r="H33" s="18"/>
    </row>
    <row r="34" spans="1:8" ht="12.75">
      <c r="A34" s="38"/>
      <c r="B34" s="103"/>
      <c r="C34" s="103"/>
      <c r="D34" s="103"/>
      <c r="E34" s="103"/>
      <c r="F34" s="18"/>
      <c r="G34" s="18"/>
      <c r="H34" s="18"/>
    </row>
    <row r="35" spans="1:8" ht="12.75">
      <c r="A35" s="38"/>
      <c r="B35" s="103"/>
      <c r="C35" s="103"/>
      <c r="D35" s="103"/>
      <c r="E35" s="103"/>
      <c r="F35" s="18"/>
      <c r="G35" s="18"/>
      <c r="H35" s="18"/>
    </row>
    <row r="36" spans="1:8" ht="12.75">
      <c r="A36" s="36"/>
      <c r="B36" s="105"/>
      <c r="C36" s="105"/>
      <c r="D36" s="105"/>
      <c r="E36" s="105"/>
      <c r="F36" s="18"/>
      <c r="G36" s="18"/>
      <c r="H36" s="18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</sheetData>
  <sheetProtection/>
  <mergeCells count="3">
    <mergeCell ref="A3:I3"/>
    <mergeCell ref="A5:I6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&amp;R3/2)a sz. melléklet
.../2014. (...) Egyek Önk.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"/>
  <sheetViews>
    <sheetView view="pageLayout" workbookViewId="0" topLeftCell="D4">
      <selection activeCell="M12" sqref="M12"/>
    </sheetView>
  </sheetViews>
  <sheetFormatPr defaultColWidth="9.00390625" defaultRowHeight="12.75"/>
  <cols>
    <col min="1" max="1" width="56.75390625" style="0" customWidth="1"/>
    <col min="2" max="2" width="15.25390625" style="0" customWidth="1"/>
    <col min="3" max="3" width="15.125" style="0" customWidth="1"/>
    <col min="4" max="4" width="13.75390625" style="80" customWidth="1"/>
    <col min="5" max="5" width="19.75390625" style="0" customWidth="1"/>
    <col min="6" max="6" width="14.375" style="0" customWidth="1"/>
    <col min="7" max="7" width="14.625" style="0" customWidth="1"/>
    <col min="12" max="12" width="12.00390625" style="0" customWidth="1"/>
    <col min="13" max="13" width="8.375" style="0" bestFit="1" customWidth="1"/>
  </cols>
  <sheetData>
    <row r="1" spans="1:6" ht="15.75" customHeight="1">
      <c r="A1" s="646" t="s">
        <v>98</v>
      </c>
      <c r="B1" s="646"/>
      <c r="C1" s="646"/>
      <c r="D1" s="646"/>
      <c r="E1" s="646"/>
      <c r="F1" s="646"/>
    </row>
    <row r="2" spans="1:6" ht="12.75">
      <c r="A2" s="646"/>
      <c r="B2" s="646"/>
      <c r="C2" s="646"/>
      <c r="D2" s="646"/>
      <c r="E2" s="646"/>
      <c r="F2" s="646"/>
    </row>
    <row r="3" spans="1:6" ht="12.75">
      <c r="A3" s="3"/>
      <c r="B3" s="3"/>
      <c r="C3" s="3"/>
      <c r="D3" s="596"/>
      <c r="E3" s="3"/>
      <c r="F3" s="3"/>
    </row>
    <row r="4" spans="1:6" ht="12.75">
      <c r="A4" s="3"/>
      <c r="B4" s="3"/>
      <c r="C4" s="3"/>
      <c r="D4" s="596"/>
      <c r="E4" s="3"/>
      <c r="F4" s="3"/>
    </row>
    <row r="5" spans="1:6" ht="13.5" thickBot="1">
      <c r="A5" s="3"/>
      <c r="B5" s="3"/>
      <c r="C5" s="3"/>
      <c r="D5" s="596"/>
      <c r="E5" s="3"/>
      <c r="F5" s="3"/>
    </row>
    <row r="6" spans="1:13" ht="102" customHeight="1" thickBot="1">
      <c r="A6" s="643" t="s">
        <v>151</v>
      </c>
      <c r="B6" s="445" t="s">
        <v>174</v>
      </c>
      <c r="C6" s="445" t="s">
        <v>188</v>
      </c>
      <c r="D6" s="597" t="s">
        <v>176</v>
      </c>
      <c r="E6" s="445" t="s">
        <v>189</v>
      </c>
      <c r="F6" s="445" t="s">
        <v>183</v>
      </c>
      <c r="G6" s="445" t="s">
        <v>190</v>
      </c>
      <c r="H6" s="447" t="s">
        <v>178</v>
      </c>
      <c r="I6" s="445" t="s">
        <v>179</v>
      </c>
      <c r="J6" s="445" t="s">
        <v>180</v>
      </c>
      <c r="K6" s="445" t="s">
        <v>191</v>
      </c>
      <c r="L6" s="150" t="s">
        <v>28</v>
      </c>
      <c r="M6" s="230" t="s">
        <v>88</v>
      </c>
    </row>
    <row r="7" spans="1:13" ht="21" customHeight="1" thickBot="1">
      <c r="A7" s="644"/>
      <c r="B7" s="32" t="s">
        <v>101</v>
      </c>
      <c r="C7" s="32" t="s">
        <v>101</v>
      </c>
      <c r="D7" s="429" t="s">
        <v>101</v>
      </c>
      <c r="E7" s="32" t="s">
        <v>101</v>
      </c>
      <c r="F7" s="32" t="s">
        <v>101</v>
      </c>
      <c r="G7" s="32" t="s">
        <v>101</v>
      </c>
      <c r="H7" s="32" t="s">
        <v>101</v>
      </c>
      <c r="I7" s="32" t="s">
        <v>101</v>
      </c>
      <c r="J7" s="32" t="s">
        <v>101</v>
      </c>
      <c r="K7" s="37" t="s">
        <v>101</v>
      </c>
      <c r="L7" s="32" t="s">
        <v>101</v>
      </c>
      <c r="M7" s="489" t="s">
        <v>101</v>
      </c>
    </row>
    <row r="8" spans="1:13" ht="16.5" thickBot="1">
      <c r="A8" s="153" t="s">
        <v>168</v>
      </c>
      <c r="B8" s="470"/>
      <c r="C8" s="491"/>
      <c r="D8" s="598">
        <v>787</v>
      </c>
      <c r="E8" s="474"/>
      <c r="F8" s="476"/>
      <c r="G8" s="490"/>
      <c r="H8" s="386"/>
      <c r="I8" s="388"/>
      <c r="J8" s="386"/>
      <c r="K8" s="386"/>
      <c r="L8" s="480">
        <f>SUM(B8:K8)</f>
        <v>787</v>
      </c>
      <c r="M8" s="446"/>
    </row>
    <row r="9" spans="1:13" ht="16.5" thickBot="1">
      <c r="A9" s="70" t="s">
        <v>169</v>
      </c>
      <c r="B9" s="471">
        <v>4839</v>
      </c>
      <c r="C9" s="473">
        <v>1303</v>
      </c>
      <c r="D9" s="599">
        <v>2930</v>
      </c>
      <c r="E9" s="475"/>
      <c r="F9" s="477"/>
      <c r="G9" s="478"/>
      <c r="H9" s="145">
        <v>84</v>
      </c>
      <c r="I9" s="164"/>
      <c r="J9" s="145"/>
      <c r="K9" s="145"/>
      <c r="L9" s="481">
        <f>SUM(B9:K9)</f>
        <v>9156</v>
      </c>
      <c r="M9" s="446">
        <v>3</v>
      </c>
    </row>
    <row r="10" spans="1:13" ht="16.5" thickBot="1">
      <c r="A10" s="70" t="s">
        <v>170</v>
      </c>
      <c r="B10" s="471">
        <v>699</v>
      </c>
      <c r="C10" s="473"/>
      <c r="D10" s="599">
        <v>41</v>
      </c>
      <c r="E10" s="475"/>
      <c r="F10" s="477"/>
      <c r="G10" s="479"/>
      <c r="H10" s="145"/>
      <c r="I10" s="164"/>
      <c r="J10" s="145"/>
      <c r="K10" s="145"/>
      <c r="L10" s="481">
        <f>SUM(B10:K10)</f>
        <v>740</v>
      </c>
      <c r="M10" s="446">
        <v>1</v>
      </c>
    </row>
    <row r="11" spans="1:13" s="308" customFormat="1" ht="27" thickBot="1">
      <c r="A11" s="469" t="s">
        <v>171</v>
      </c>
      <c r="B11" s="472">
        <v>564</v>
      </c>
      <c r="C11" s="488">
        <v>137</v>
      </c>
      <c r="D11" s="600">
        <v>616</v>
      </c>
      <c r="E11" s="472"/>
      <c r="F11" s="472"/>
      <c r="G11" s="488"/>
      <c r="H11" s="221"/>
      <c r="I11" s="487"/>
      <c r="J11" s="221"/>
      <c r="K11" s="221"/>
      <c r="L11" s="482">
        <f>SUM(B11:K11)</f>
        <v>1317</v>
      </c>
      <c r="M11" s="483">
        <v>1</v>
      </c>
    </row>
    <row r="12" spans="1:13" s="87" customFormat="1" ht="24" customHeight="1" thickBot="1">
      <c r="A12" s="384" t="s">
        <v>78</v>
      </c>
      <c r="B12" s="486">
        <f>SUM(B8:B11)</f>
        <v>6102</v>
      </c>
      <c r="C12" s="486">
        <f aca="true" t="shared" si="0" ref="C12:K12">SUM(C8:C11)</f>
        <v>1440</v>
      </c>
      <c r="D12" s="601">
        <f>SUM(D8:D11)</f>
        <v>4374</v>
      </c>
      <c r="E12" s="486">
        <f t="shared" si="0"/>
        <v>0</v>
      </c>
      <c r="F12" s="486">
        <f t="shared" si="0"/>
        <v>0</v>
      </c>
      <c r="G12" s="486">
        <f t="shared" si="0"/>
        <v>0</v>
      </c>
      <c r="H12" s="486">
        <f t="shared" si="0"/>
        <v>84</v>
      </c>
      <c r="I12" s="486">
        <f t="shared" si="0"/>
        <v>0</v>
      </c>
      <c r="J12" s="486">
        <f t="shared" si="0"/>
        <v>0</v>
      </c>
      <c r="K12" s="486">
        <f t="shared" si="0"/>
        <v>0</v>
      </c>
      <c r="L12" s="485">
        <f>SUM(L8:L11)</f>
        <v>12000</v>
      </c>
      <c r="M12" s="484">
        <f>SUM(M8:M11)</f>
        <v>5</v>
      </c>
    </row>
    <row r="13" ht="15.75">
      <c r="D13" s="602"/>
    </row>
  </sheetData>
  <sheetProtection/>
  <mergeCells count="2">
    <mergeCell ref="A6:A7"/>
    <mergeCell ref="A1:F2"/>
  </mergeCells>
  <printOptions/>
  <pageMargins left="0.75" right="0.75" top="1" bottom="1" header="0.5" footer="0.5"/>
  <pageSetup horizontalDpi="600" verticalDpi="600" orientation="landscape" paperSize="9" scale="43" r:id="rId1"/>
  <headerFooter alignWithMargins="0">
    <oddHeader>&amp;R3/3. sz. melléklet
...../2014.(.......)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"/>
  <sheetViews>
    <sheetView view="pageLayout" workbookViewId="0" topLeftCell="D4">
      <selection activeCell="L11" sqref="L11"/>
    </sheetView>
  </sheetViews>
  <sheetFormatPr defaultColWidth="9.00390625" defaultRowHeight="12.75"/>
  <cols>
    <col min="1" max="1" width="50.25390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125" style="0" customWidth="1"/>
    <col min="7" max="7" width="12.75390625" style="0" customWidth="1"/>
    <col min="8" max="8" width="15.375" style="0" customWidth="1"/>
    <col min="12" max="12" width="12.75390625" style="0" customWidth="1"/>
  </cols>
  <sheetData>
    <row r="1" spans="1:7" ht="15.75" customHeight="1">
      <c r="A1" s="646" t="s">
        <v>97</v>
      </c>
      <c r="B1" s="646"/>
      <c r="C1" s="646"/>
      <c r="D1" s="646"/>
      <c r="E1" s="646"/>
      <c r="F1" s="646"/>
      <c r="G1" s="646"/>
    </row>
    <row r="2" spans="1:7" ht="12.75">
      <c r="A2" s="646"/>
      <c r="B2" s="646"/>
      <c r="C2" s="646"/>
      <c r="D2" s="646"/>
      <c r="E2" s="646"/>
      <c r="F2" s="646"/>
      <c r="G2" s="646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3.5" thickBot="1">
      <c r="A5" s="3"/>
      <c r="B5" s="3"/>
      <c r="C5" s="3"/>
      <c r="D5" s="3"/>
      <c r="E5" s="3"/>
      <c r="F5" s="3"/>
      <c r="G5" s="3"/>
    </row>
    <row r="6" spans="1:13" ht="102" customHeight="1">
      <c r="A6" s="647" t="s">
        <v>151</v>
      </c>
      <c r="B6" s="303" t="s">
        <v>174</v>
      </c>
      <c r="C6" s="303" t="s">
        <v>188</v>
      </c>
      <c r="D6" s="303" t="s">
        <v>176</v>
      </c>
      <c r="E6" s="303" t="s">
        <v>189</v>
      </c>
      <c r="F6" s="303" t="s">
        <v>183</v>
      </c>
      <c r="G6" s="303" t="s">
        <v>190</v>
      </c>
      <c r="H6" s="303" t="s">
        <v>178</v>
      </c>
      <c r="I6" s="303" t="s">
        <v>179</v>
      </c>
      <c r="J6" s="303" t="s">
        <v>180</v>
      </c>
      <c r="K6" s="303" t="s">
        <v>191</v>
      </c>
      <c r="L6" s="304" t="s">
        <v>28</v>
      </c>
      <c r="M6" s="305" t="s">
        <v>88</v>
      </c>
    </row>
    <row r="7" spans="1:13" ht="21" customHeight="1">
      <c r="A7" s="648"/>
      <c r="B7" s="302" t="s">
        <v>101</v>
      </c>
      <c r="C7" s="302" t="s">
        <v>101</v>
      </c>
      <c r="D7" s="302" t="s">
        <v>101</v>
      </c>
      <c r="E7" s="302" t="s">
        <v>101</v>
      </c>
      <c r="F7" s="302" t="s">
        <v>101</v>
      </c>
      <c r="G7" s="302" t="s">
        <v>101</v>
      </c>
      <c r="H7" s="302" t="s">
        <v>101</v>
      </c>
      <c r="I7" s="302" t="s">
        <v>101</v>
      </c>
      <c r="J7" s="302" t="s">
        <v>101</v>
      </c>
      <c r="K7" s="302" t="s">
        <v>101</v>
      </c>
      <c r="L7" s="302" t="s">
        <v>101</v>
      </c>
      <c r="M7" s="306" t="s">
        <v>101</v>
      </c>
    </row>
    <row r="8" spans="1:13" ht="15.75">
      <c r="A8" s="92" t="s">
        <v>168</v>
      </c>
      <c r="B8" s="294"/>
      <c r="C8" s="294"/>
      <c r="D8" s="294">
        <v>787</v>
      </c>
      <c r="E8" s="295"/>
      <c r="F8" s="296"/>
      <c r="G8" s="297"/>
      <c r="H8" s="283"/>
      <c r="I8" s="283"/>
      <c r="J8" s="283"/>
      <c r="K8" s="283"/>
      <c r="L8" s="287">
        <f>SUM(B8:K8)</f>
        <v>787</v>
      </c>
      <c r="M8" s="301"/>
    </row>
    <row r="9" spans="1:13" ht="15.75">
      <c r="A9" s="92" t="s">
        <v>169</v>
      </c>
      <c r="B9" s="294">
        <v>4839</v>
      </c>
      <c r="C9" s="294">
        <v>1303</v>
      </c>
      <c r="D9" s="294">
        <v>2930</v>
      </c>
      <c r="E9" s="295"/>
      <c r="F9" s="296"/>
      <c r="G9" s="297"/>
      <c r="H9" s="283">
        <v>84</v>
      </c>
      <c r="I9" s="283"/>
      <c r="J9" s="283"/>
      <c r="K9" s="283"/>
      <c r="L9" s="287">
        <f>SUM(B9:K9)</f>
        <v>9156</v>
      </c>
      <c r="M9" s="301">
        <v>3</v>
      </c>
    </row>
    <row r="10" spans="1:13" ht="15.75">
      <c r="A10" s="92" t="s">
        <v>170</v>
      </c>
      <c r="B10" s="294">
        <v>699</v>
      </c>
      <c r="C10" s="294"/>
      <c r="D10" s="294">
        <v>41</v>
      </c>
      <c r="E10" s="295"/>
      <c r="F10" s="296"/>
      <c r="G10" s="298"/>
      <c r="H10" s="283"/>
      <c r="I10" s="283"/>
      <c r="J10" s="283"/>
      <c r="K10" s="283"/>
      <c r="L10" s="287">
        <f>SUM(B10:K10)</f>
        <v>740</v>
      </c>
      <c r="M10" s="301">
        <v>1</v>
      </c>
    </row>
    <row r="11" spans="1:13" s="308" customFormat="1" ht="26.25">
      <c r="A11" s="299" t="s">
        <v>171</v>
      </c>
      <c r="B11" s="294">
        <v>564</v>
      </c>
      <c r="C11" s="294">
        <v>137</v>
      </c>
      <c r="D11" s="294">
        <v>616</v>
      </c>
      <c r="E11" s="294"/>
      <c r="F11" s="294"/>
      <c r="G11" s="294"/>
      <c r="H11" s="310"/>
      <c r="I11" s="310"/>
      <c r="J11" s="310"/>
      <c r="K11" s="310"/>
      <c r="L11" s="309">
        <f>SUM(B11:K11)</f>
        <v>1317</v>
      </c>
      <c r="M11" s="311">
        <v>1</v>
      </c>
    </row>
    <row r="12" spans="1:13" s="87" customFormat="1" ht="24" customHeight="1" thickBot="1">
      <c r="A12" s="300" t="s">
        <v>78</v>
      </c>
      <c r="B12" s="312">
        <f>SUM(B8:B11)</f>
        <v>6102</v>
      </c>
      <c r="C12" s="312">
        <f aca="true" t="shared" si="0" ref="C12:L12">SUM(C8:C11)</f>
        <v>1440</v>
      </c>
      <c r="D12" s="312">
        <f t="shared" si="0"/>
        <v>4374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84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12">
        <f t="shared" si="0"/>
        <v>12000</v>
      </c>
      <c r="M12" s="313">
        <f>SUM(M8:M11)</f>
        <v>5</v>
      </c>
    </row>
  </sheetData>
  <sheetProtection/>
  <mergeCells count="2">
    <mergeCell ref="A1:G2"/>
    <mergeCell ref="A6:A7"/>
  </mergeCells>
  <printOptions/>
  <pageMargins left="0.75" right="0.75" top="1" bottom="1" header="0.5" footer="0.5"/>
  <pageSetup horizontalDpi="600" verticalDpi="600" orientation="landscape" paperSize="9" scale="44" r:id="rId1"/>
  <headerFooter alignWithMargins="0">
    <oddHeader>&amp;R3/3)a sz. melléklet
...../2014.(.......)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H42"/>
  <sheetViews>
    <sheetView tabSelected="1" view="pageBreakPreview" zoomScale="60" zoomScalePageLayoutView="0" workbookViewId="0" topLeftCell="A1">
      <selection activeCell="F5" sqref="F5:F6"/>
    </sheetView>
  </sheetViews>
  <sheetFormatPr defaultColWidth="9.00390625" defaultRowHeight="12.75"/>
  <cols>
    <col min="1" max="1" width="5.25390625" style="0" customWidth="1"/>
    <col min="2" max="2" width="40.375" style="0" customWidth="1"/>
    <col min="3" max="3" width="22.625" style="80" customWidth="1"/>
    <col min="4" max="6" width="17.75390625" style="0" customWidth="1"/>
  </cols>
  <sheetData>
    <row r="1" ht="7.5" customHeight="1"/>
    <row r="2" spans="2:6" ht="30" customHeight="1">
      <c r="B2" s="624" t="s">
        <v>96</v>
      </c>
      <c r="C2" s="624"/>
      <c r="D2" s="624"/>
      <c r="E2" s="624"/>
      <c r="F2" s="624"/>
    </row>
    <row r="3" spans="2:6" ht="4.5" customHeight="1" thickBot="1">
      <c r="B3" s="624"/>
      <c r="C3" s="624"/>
      <c r="D3" s="624"/>
      <c r="E3" s="624"/>
      <c r="F3" s="624"/>
    </row>
    <row r="4" spans="2:6" ht="3.75" customHeight="1" hidden="1" thickBot="1">
      <c r="B4" s="22"/>
      <c r="C4" s="576"/>
      <c r="D4" s="22"/>
      <c r="E4" s="22"/>
      <c r="F4" s="27" t="s">
        <v>32</v>
      </c>
    </row>
    <row r="5" spans="2:6" ht="15.75" customHeight="1">
      <c r="B5" s="649" t="s">
        <v>33</v>
      </c>
      <c r="C5" s="656" t="s">
        <v>82</v>
      </c>
      <c r="D5" s="651" t="s">
        <v>83</v>
      </c>
      <c r="E5" s="651" t="s">
        <v>89</v>
      </c>
      <c r="F5" s="654" t="s">
        <v>34</v>
      </c>
    </row>
    <row r="6" spans="2:6" ht="35.25" customHeight="1" thickBot="1">
      <c r="B6" s="650"/>
      <c r="C6" s="657"/>
      <c r="D6" s="652"/>
      <c r="E6" s="653"/>
      <c r="F6" s="655"/>
    </row>
    <row r="7" spans="2:6" ht="15" customHeight="1" thickBot="1">
      <c r="B7" s="28" t="s">
        <v>238</v>
      </c>
      <c r="C7" s="577">
        <f>SUM(C11+C8)</f>
        <v>469435</v>
      </c>
      <c r="D7" s="192">
        <f>SUM(D11+D8)</f>
        <v>56037</v>
      </c>
      <c r="E7" s="192">
        <f>SUM(E11+E8)</f>
        <v>6102</v>
      </c>
      <c r="F7" s="192">
        <f>SUM(F11+F8)</f>
        <v>531574</v>
      </c>
    </row>
    <row r="8" spans="2:6" ht="15" customHeight="1" thickBot="1">
      <c r="B8" s="29" t="s">
        <v>237</v>
      </c>
      <c r="C8" s="578">
        <v>449690</v>
      </c>
      <c r="D8" s="163">
        <v>53517</v>
      </c>
      <c r="E8" s="163">
        <v>5527</v>
      </c>
      <c r="F8" s="500">
        <f aca="true" t="shared" si="0" ref="F8:F15">SUM(C8:E8)</f>
        <v>508734</v>
      </c>
    </row>
    <row r="9" spans="2:6" ht="15" customHeight="1" thickBot="1">
      <c r="B9" s="29" t="s">
        <v>39</v>
      </c>
      <c r="C9" s="578">
        <v>443616</v>
      </c>
      <c r="D9" s="163"/>
      <c r="E9" s="163"/>
      <c r="F9" s="500">
        <f t="shared" si="0"/>
        <v>443616</v>
      </c>
    </row>
    <row r="10" spans="2:6" ht="15" customHeight="1" thickBot="1">
      <c r="B10" s="29" t="s">
        <v>235</v>
      </c>
      <c r="C10" s="578"/>
      <c r="D10" s="163"/>
      <c r="E10" s="163"/>
      <c r="F10" s="500">
        <f t="shared" si="0"/>
        <v>0</v>
      </c>
    </row>
    <row r="11" spans="2:6" ht="15" customHeight="1" thickBot="1">
      <c r="B11" s="30" t="s">
        <v>236</v>
      </c>
      <c r="C11" s="579">
        <v>19745</v>
      </c>
      <c r="D11" s="96">
        <v>2520</v>
      </c>
      <c r="E11" s="96">
        <v>575</v>
      </c>
      <c r="F11" s="500">
        <f t="shared" si="0"/>
        <v>22840</v>
      </c>
    </row>
    <row r="12" spans="2:6" ht="15" customHeight="1" thickBot="1">
      <c r="B12" s="31" t="s">
        <v>356</v>
      </c>
      <c r="C12" s="574">
        <v>14772</v>
      </c>
      <c r="D12" s="193"/>
      <c r="E12" s="193"/>
      <c r="F12" s="500">
        <f t="shared" si="0"/>
        <v>14772</v>
      </c>
    </row>
    <row r="13" spans="2:8" ht="29.25" customHeight="1" thickBot="1">
      <c r="B13" s="151" t="s">
        <v>215</v>
      </c>
      <c r="C13" s="580">
        <v>68751</v>
      </c>
      <c r="D13" s="194">
        <v>13622</v>
      </c>
      <c r="E13" s="192">
        <v>1440</v>
      </c>
      <c r="F13" s="233">
        <f t="shared" si="0"/>
        <v>83813</v>
      </c>
      <c r="H13" s="161"/>
    </row>
    <row r="14" spans="2:6" ht="15" customHeight="1" thickBot="1">
      <c r="B14" s="94" t="s">
        <v>239</v>
      </c>
      <c r="C14" s="577">
        <v>150795</v>
      </c>
      <c r="D14" s="192">
        <v>15121</v>
      </c>
      <c r="E14" s="192">
        <v>4374</v>
      </c>
      <c r="F14" s="233">
        <f t="shared" si="0"/>
        <v>170290</v>
      </c>
    </row>
    <row r="15" spans="2:6" ht="15" customHeight="1" thickBot="1">
      <c r="B15" s="28" t="s">
        <v>240</v>
      </c>
      <c r="C15" s="581">
        <v>118558</v>
      </c>
      <c r="D15" s="192"/>
      <c r="E15" s="192">
        <f>SUM(E16:E35)</f>
        <v>0</v>
      </c>
      <c r="F15" s="233">
        <f t="shared" si="0"/>
        <v>118558</v>
      </c>
    </row>
    <row r="16" spans="2:6" s="81" customFormat="1" ht="26.25" thickBot="1">
      <c r="B16" s="151" t="s">
        <v>241</v>
      </c>
      <c r="C16" s="581">
        <f>SUM(C17:C35)</f>
        <v>87202</v>
      </c>
      <c r="D16" s="581">
        <f>SUM(D17:D35)</f>
        <v>5729</v>
      </c>
      <c r="E16" s="97">
        <f>SUM(E17:E35)</f>
        <v>0</v>
      </c>
      <c r="F16" s="97">
        <f>SUM(F17:F35)</f>
        <v>92931</v>
      </c>
    </row>
    <row r="17" spans="2:6" s="81" customFormat="1" ht="13.5" thickBot="1">
      <c r="B17" s="492" t="s">
        <v>242</v>
      </c>
      <c r="C17" s="558">
        <v>5562</v>
      </c>
      <c r="D17" s="499"/>
      <c r="E17" s="499"/>
      <c r="F17" s="500">
        <f>SUM(C17:E17)</f>
        <v>5562</v>
      </c>
    </row>
    <row r="18" spans="2:6" s="81" customFormat="1" ht="13.5" thickBot="1">
      <c r="B18" s="492" t="s">
        <v>38</v>
      </c>
      <c r="C18" s="558">
        <v>15138</v>
      </c>
      <c r="D18" s="499">
        <v>797</v>
      </c>
      <c r="E18" s="499"/>
      <c r="F18" s="500">
        <f aca="true" t="shared" si="1" ref="F18:F36">SUM(C18:E18)</f>
        <v>15935</v>
      </c>
    </row>
    <row r="19" spans="2:6" s="81" customFormat="1" ht="13.5" thickBot="1">
      <c r="B19" s="492" t="s">
        <v>361</v>
      </c>
      <c r="C19" s="558">
        <v>28019</v>
      </c>
      <c r="D19" s="499">
        <v>4932</v>
      </c>
      <c r="E19" s="499"/>
      <c r="F19" s="500">
        <f t="shared" si="1"/>
        <v>32951</v>
      </c>
    </row>
    <row r="20" spans="2:6" s="81" customFormat="1" ht="26.25" thickBot="1">
      <c r="B20" s="492" t="s">
        <v>362</v>
      </c>
      <c r="C20" s="558">
        <v>4880</v>
      </c>
      <c r="D20" s="499"/>
      <c r="E20" s="499"/>
      <c r="F20" s="500">
        <f t="shared" si="1"/>
        <v>4880</v>
      </c>
    </row>
    <row r="21" spans="2:6" s="81" customFormat="1" ht="13.5" thickBot="1">
      <c r="B21" s="492" t="s">
        <v>243</v>
      </c>
      <c r="C21" s="558">
        <v>3760</v>
      </c>
      <c r="D21" s="499"/>
      <c r="E21" s="499"/>
      <c r="F21" s="500">
        <f t="shared" si="1"/>
        <v>3760</v>
      </c>
    </row>
    <row r="22" spans="2:6" s="81" customFormat="1" ht="13.5" thickBot="1">
      <c r="B22" s="492" t="s">
        <v>252</v>
      </c>
      <c r="C22" s="558">
        <v>2100</v>
      </c>
      <c r="D22" s="499"/>
      <c r="E22" s="499"/>
      <c r="F22" s="500">
        <f t="shared" si="1"/>
        <v>2100</v>
      </c>
    </row>
    <row r="23" spans="2:6" s="81" customFormat="1" ht="13.5" thickBot="1">
      <c r="B23" s="492" t="s">
        <v>379</v>
      </c>
      <c r="C23" s="558">
        <v>20</v>
      </c>
      <c r="D23" s="499"/>
      <c r="E23" s="499"/>
      <c r="F23" s="500">
        <f t="shared" si="1"/>
        <v>20</v>
      </c>
    </row>
    <row r="24" spans="2:6" s="81" customFormat="1" ht="16.5" customHeight="1" thickBot="1">
      <c r="B24" s="492" t="s">
        <v>253</v>
      </c>
      <c r="C24" s="558">
        <v>200</v>
      </c>
      <c r="D24" s="499"/>
      <c r="E24" s="499"/>
      <c r="F24" s="500">
        <f t="shared" si="1"/>
        <v>200</v>
      </c>
    </row>
    <row r="25" spans="2:6" s="81" customFormat="1" ht="16.5" customHeight="1" thickBot="1">
      <c r="B25" s="492" t="s">
        <v>363</v>
      </c>
      <c r="C25" s="558">
        <v>57</v>
      </c>
      <c r="D25" s="499"/>
      <c r="E25" s="499"/>
      <c r="F25" s="500">
        <f t="shared" si="1"/>
        <v>57</v>
      </c>
    </row>
    <row r="26" spans="2:6" s="81" customFormat="1" ht="13.5" thickBot="1">
      <c r="B26" s="492" t="s">
        <v>84</v>
      </c>
      <c r="C26" s="558">
        <v>10937</v>
      </c>
      <c r="D26" s="499"/>
      <c r="E26" s="499"/>
      <c r="F26" s="500">
        <f t="shared" si="1"/>
        <v>10937</v>
      </c>
    </row>
    <row r="27" spans="2:6" s="81" customFormat="1" ht="13.5" thickBot="1">
      <c r="B27" s="492" t="s">
        <v>244</v>
      </c>
      <c r="C27" s="558">
        <v>223</v>
      </c>
      <c r="D27" s="499"/>
      <c r="E27" s="499"/>
      <c r="F27" s="500">
        <f t="shared" si="1"/>
        <v>223</v>
      </c>
    </row>
    <row r="28" spans="2:6" s="81" customFormat="1" ht="13.5" thickBot="1">
      <c r="B28" s="492" t="s">
        <v>378</v>
      </c>
      <c r="C28" s="558">
        <v>8431</v>
      </c>
      <c r="D28" s="499"/>
      <c r="E28" s="499"/>
      <c r="F28" s="500">
        <f t="shared" si="1"/>
        <v>8431</v>
      </c>
    </row>
    <row r="29" spans="2:6" s="81" customFormat="1" ht="13.5" thickBot="1">
      <c r="B29" s="492" t="s">
        <v>245</v>
      </c>
      <c r="C29" s="558">
        <v>1900</v>
      </c>
      <c r="D29" s="499"/>
      <c r="E29" s="499"/>
      <c r="F29" s="500">
        <f t="shared" si="1"/>
        <v>1900</v>
      </c>
    </row>
    <row r="30" spans="2:6" s="81" customFormat="1" ht="13.5" thickBot="1">
      <c r="B30" s="492" t="s">
        <v>246</v>
      </c>
      <c r="C30" s="558">
        <v>3800</v>
      </c>
      <c r="D30" s="499"/>
      <c r="E30" s="499"/>
      <c r="F30" s="500">
        <f t="shared" si="1"/>
        <v>3800</v>
      </c>
    </row>
    <row r="31" spans="2:6" s="81" customFormat="1" ht="13.5" thickBot="1">
      <c r="B31" s="492" t="s">
        <v>247</v>
      </c>
      <c r="C31" s="558">
        <v>500</v>
      </c>
      <c r="D31" s="499"/>
      <c r="E31" s="499"/>
      <c r="F31" s="500">
        <f t="shared" si="1"/>
        <v>500</v>
      </c>
    </row>
    <row r="32" spans="2:6" s="81" customFormat="1" ht="13.5" thickBot="1">
      <c r="B32" s="492" t="s">
        <v>254</v>
      </c>
      <c r="C32" s="558">
        <v>112</v>
      </c>
      <c r="D32" s="499"/>
      <c r="E32" s="499"/>
      <c r="F32" s="500">
        <f t="shared" si="1"/>
        <v>112</v>
      </c>
    </row>
    <row r="33" spans="2:6" s="81" customFormat="1" ht="13.5" thickBot="1">
      <c r="B33" s="492" t="s">
        <v>248</v>
      </c>
      <c r="C33" s="558">
        <v>1130</v>
      </c>
      <c r="D33" s="499"/>
      <c r="E33" s="499"/>
      <c r="F33" s="500">
        <f t="shared" si="1"/>
        <v>1130</v>
      </c>
    </row>
    <row r="34" spans="2:6" s="81" customFormat="1" ht="13.5" thickBot="1">
      <c r="B34" s="557" t="s">
        <v>360</v>
      </c>
      <c r="C34" s="582">
        <v>50</v>
      </c>
      <c r="D34" s="575"/>
      <c r="E34" s="228"/>
      <c r="F34" s="500">
        <f t="shared" si="1"/>
        <v>50</v>
      </c>
    </row>
    <row r="35" spans="2:6" s="81" customFormat="1" ht="13.5" thickBot="1">
      <c r="B35" s="530" t="s">
        <v>249</v>
      </c>
      <c r="C35" s="559">
        <v>383</v>
      </c>
      <c r="D35" s="228"/>
      <c r="E35" s="228"/>
      <c r="F35" s="500">
        <f t="shared" si="1"/>
        <v>383</v>
      </c>
    </row>
    <row r="36" spans="2:6" s="81" customFormat="1" ht="13.5" thickBot="1">
      <c r="B36" s="497" t="s">
        <v>354</v>
      </c>
      <c r="C36" s="583">
        <v>201</v>
      </c>
      <c r="D36" s="495"/>
      <c r="E36" s="495"/>
      <c r="F36" s="529">
        <f t="shared" si="1"/>
        <v>201</v>
      </c>
    </row>
    <row r="37" spans="2:6" ht="25.5" customHeight="1" thickBot="1">
      <c r="B37" s="497" t="s">
        <v>191</v>
      </c>
      <c r="C37" s="439">
        <f>SUM(C38:C39)</f>
        <v>88982</v>
      </c>
      <c r="D37" s="495">
        <f>SUM(D38:D39)</f>
        <v>0</v>
      </c>
      <c r="E37" s="495">
        <f>SUM(E38:E39)</f>
        <v>0</v>
      </c>
      <c r="F37" s="495">
        <f>SUM(F38:F39)</f>
        <v>88982</v>
      </c>
    </row>
    <row r="38" spans="2:6" s="308" customFormat="1" ht="26.25" thickBot="1">
      <c r="B38" s="498" t="s">
        <v>251</v>
      </c>
      <c r="C38" s="584"/>
      <c r="D38" s="494"/>
      <c r="E38" s="494"/>
      <c r="F38" s="501">
        <f>SUM(C38:E38)</f>
        <v>0</v>
      </c>
    </row>
    <row r="39" spans="2:6" s="308" customFormat="1" ht="15" customHeight="1" thickBot="1">
      <c r="B39" s="493" t="s">
        <v>250</v>
      </c>
      <c r="C39" s="585">
        <v>88982</v>
      </c>
      <c r="D39" s="496"/>
      <c r="E39" s="496"/>
      <c r="F39" s="501">
        <f>SUM(C39:E39)</f>
        <v>88982</v>
      </c>
    </row>
    <row r="40" spans="2:6" ht="13.5" thickBot="1">
      <c r="B40" s="28" t="s">
        <v>35</v>
      </c>
      <c r="C40" s="577">
        <f>SUM(C37+C36+C16+C15+C14+C13+C7)</f>
        <v>983924</v>
      </c>
      <c r="D40" s="192">
        <f>SUM(D37+D36+D16+D15+D14+D13+D7)</f>
        <v>90509</v>
      </c>
      <c r="E40" s="192">
        <f>SUM(E37+E36+E16+E15+E14+E13+E7)</f>
        <v>11916</v>
      </c>
      <c r="F40" s="192">
        <f>SUM(F37+F36+F16+F15+F14+F13+F7)</f>
        <v>1086349</v>
      </c>
    </row>
    <row r="41" spans="3:4" ht="12.75">
      <c r="C41" s="232"/>
      <c r="D41" s="2"/>
    </row>
    <row r="42" spans="3:4" ht="12.75">
      <c r="C42" s="440"/>
      <c r="D42" s="109"/>
    </row>
  </sheetData>
  <sheetProtection/>
  <mergeCells count="6">
    <mergeCell ref="B2:F3"/>
    <mergeCell ref="B5:B6"/>
    <mergeCell ref="D5:D6"/>
    <mergeCell ref="E5:E6"/>
    <mergeCell ref="F5:F6"/>
    <mergeCell ref="C5:C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scale="82" r:id="rId1"/>
  <headerFooter alignWithMargins="0">
    <oddHeader>&amp;R4.sz melléklet
..../2014.(....) Egyek Önk.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4:H72"/>
  <sheetViews>
    <sheetView zoomScalePageLayoutView="0" workbookViewId="0" topLeftCell="A4">
      <selection activeCell="E67" sqref="E67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3.125" style="0" customWidth="1"/>
    <col min="4" max="4" width="61.75390625" style="0" customWidth="1"/>
    <col min="5" max="5" width="20.00390625" style="590" customWidth="1"/>
    <col min="6" max="6" width="11.00390625" style="80" bestFit="1" customWidth="1"/>
    <col min="7" max="8" width="11.00390625" style="0" bestFit="1" customWidth="1"/>
  </cols>
  <sheetData>
    <row r="4" spans="2:5" ht="15.75">
      <c r="B4" s="640" t="s">
        <v>40</v>
      </c>
      <c r="C4" s="662"/>
      <c r="D4" s="662"/>
      <c r="E4" s="662"/>
    </row>
    <row r="5" ht="13.5" thickBot="1">
      <c r="E5" s="586" t="s">
        <v>42</v>
      </c>
    </row>
    <row r="6" spans="2:5" ht="26.25" thickBot="1">
      <c r="B6" s="76" t="s">
        <v>85</v>
      </c>
      <c r="C6" s="520" t="s">
        <v>287</v>
      </c>
      <c r="D6" s="91" t="s">
        <v>41</v>
      </c>
      <c r="E6" s="587" t="s">
        <v>95</v>
      </c>
    </row>
    <row r="7" spans="2:5" ht="13.5" thickBot="1">
      <c r="B7" s="536" t="s">
        <v>2</v>
      </c>
      <c r="C7" s="521" t="s">
        <v>289</v>
      </c>
      <c r="D7" s="95" t="s">
        <v>79</v>
      </c>
      <c r="E7" s="453">
        <v>5872</v>
      </c>
    </row>
    <row r="8" spans="2:5" ht="13.5" thickBot="1">
      <c r="B8" s="536" t="s">
        <v>6</v>
      </c>
      <c r="C8" s="521" t="s">
        <v>290</v>
      </c>
      <c r="D8" s="95" t="s">
        <v>288</v>
      </c>
      <c r="E8" s="588">
        <v>54778</v>
      </c>
    </row>
    <row r="9" spans="2:5" ht="13.5" thickBot="1">
      <c r="B9" s="536"/>
      <c r="C9" s="521" t="s">
        <v>309</v>
      </c>
      <c r="D9" s="95" t="s">
        <v>288</v>
      </c>
      <c r="E9" s="588">
        <v>535</v>
      </c>
    </row>
    <row r="10" spans="2:5" ht="13.5" thickBot="1">
      <c r="B10" s="536" t="s">
        <v>10</v>
      </c>
      <c r="C10" s="521" t="s">
        <v>364</v>
      </c>
      <c r="D10" s="95" t="s">
        <v>365</v>
      </c>
      <c r="E10" s="588">
        <v>164</v>
      </c>
    </row>
    <row r="11" spans="2:5" ht="13.5" thickBot="1">
      <c r="B11" s="536"/>
      <c r="C11" s="521" t="s">
        <v>364</v>
      </c>
      <c r="D11" s="95" t="s">
        <v>367</v>
      </c>
      <c r="E11" s="588">
        <v>33</v>
      </c>
    </row>
    <row r="12" spans="2:5" ht="13.5" thickBot="1">
      <c r="B12" s="536" t="s">
        <v>10</v>
      </c>
      <c r="C12" s="521" t="s">
        <v>291</v>
      </c>
      <c r="D12" s="95" t="s">
        <v>292</v>
      </c>
      <c r="E12" s="589">
        <v>1581</v>
      </c>
    </row>
    <row r="13" spans="2:5" ht="13.5" thickBot="1">
      <c r="B13" s="536" t="s">
        <v>4</v>
      </c>
      <c r="C13" s="521" t="s">
        <v>290</v>
      </c>
      <c r="D13" s="95" t="s">
        <v>337</v>
      </c>
      <c r="E13" s="589">
        <v>1000</v>
      </c>
    </row>
    <row r="14" spans="2:5" ht="13.5" thickBot="1">
      <c r="B14" s="536" t="s">
        <v>7</v>
      </c>
      <c r="C14" s="521" t="s">
        <v>293</v>
      </c>
      <c r="D14" s="95" t="s">
        <v>294</v>
      </c>
      <c r="E14" s="589">
        <v>2997</v>
      </c>
    </row>
    <row r="15" spans="2:5" ht="13.5" thickBot="1">
      <c r="B15" s="661" t="s">
        <v>34</v>
      </c>
      <c r="C15" s="661"/>
      <c r="D15" s="661"/>
      <c r="E15" s="581">
        <f>SUM(E7:E14)</f>
        <v>66960</v>
      </c>
    </row>
    <row r="16" ht="21" customHeight="1"/>
    <row r="17" ht="21" customHeight="1"/>
    <row r="18" spans="2:5" ht="21" customHeight="1">
      <c r="B18" s="640" t="s">
        <v>77</v>
      </c>
      <c r="C18" s="662"/>
      <c r="D18" s="662"/>
      <c r="E18" s="662"/>
    </row>
    <row r="19" spans="2:5" ht="21" customHeight="1" thickBot="1">
      <c r="B19" s="20"/>
      <c r="C19" s="20"/>
      <c r="D19" s="20"/>
      <c r="E19" s="586" t="s">
        <v>42</v>
      </c>
    </row>
    <row r="20" spans="2:5" ht="26.25" thickBot="1">
      <c r="B20" s="76" t="s">
        <v>85</v>
      </c>
      <c r="C20" s="151" t="s">
        <v>287</v>
      </c>
      <c r="D20" s="19" t="s">
        <v>43</v>
      </c>
      <c r="E20" s="591" t="s">
        <v>86</v>
      </c>
    </row>
    <row r="21" spans="2:6" ht="13.5" thickBot="1">
      <c r="B21" s="120" t="s">
        <v>2</v>
      </c>
      <c r="C21" s="522" t="s">
        <v>290</v>
      </c>
      <c r="D21" s="98" t="s">
        <v>295</v>
      </c>
      <c r="E21" s="453">
        <v>47142</v>
      </c>
      <c r="F21" s="440"/>
    </row>
    <row r="22" spans="2:7" ht="13.5" thickBot="1">
      <c r="B22" s="120" t="s">
        <v>6</v>
      </c>
      <c r="C22" s="522" t="s">
        <v>290</v>
      </c>
      <c r="D22" s="99" t="s">
        <v>296</v>
      </c>
      <c r="E22" s="592">
        <v>1321</v>
      </c>
      <c r="G22" s="109"/>
    </row>
    <row r="23" spans="2:5" ht="13.5" thickBot="1">
      <c r="B23" s="120" t="s">
        <v>10</v>
      </c>
      <c r="C23" s="522" t="s">
        <v>290</v>
      </c>
      <c r="D23" s="100" t="s">
        <v>297</v>
      </c>
      <c r="E23" s="354">
        <v>1216</v>
      </c>
    </row>
    <row r="24" spans="2:5" ht="13.5" thickBot="1">
      <c r="B24" s="120" t="s">
        <v>4</v>
      </c>
      <c r="C24" s="522" t="s">
        <v>290</v>
      </c>
      <c r="D24" s="100" t="s">
        <v>298</v>
      </c>
      <c r="E24" s="354">
        <v>1500</v>
      </c>
    </row>
    <row r="25" spans="2:5" ht="13.5" thickBot="1">
      <c r="B25" s="120" t="s">
        <v>7</v>
      </c>
      <c r="C25" s="522" t="s">
        <v>290</v>
      </c>
      <c r="D25" s="101" t="s">
        <v>299</v>
      </c>
      <c r="E25" s="589">
        <v>6000</v>
      </c>
    </row>
    <row r="26" spans="2:5" ht="13.5" thickBot="1">
      <c r="B26" s="120" t="s">
        <v>11</v>
      </c>
      <c r="C26" s="522" t="s">
        <v>290</v>
      </c>
      <c r="D26" s="101" t="s">
        <v>300</v>
      </c>
      <c r="E26" s="589">
        <v>6500</v>
      </c>
    </row>
    <row r="27" spans="2:5" ht="26.25" thickBot="1">
      <c r="B27" s="120" t="s">
        <v>5</v>
      </c>
      <c r="C27" s="522" t="s">
        <v>290</v>
      </c>
      <c r="D27" s="524" t="s">
        <v>301</v>
      </c>
      <c r="E27" s="589">
        <v>500</v>
      </c>
    </row>
    <row r="28" spans="2:5" ht="13.5" thickBot="1">
      <c r="B28" s="120" t="s">
        <v>13</v>
      </c>
      <c r="C28" s="522" t="s">
        <v>290</v>
      </c>
      <c r="D28" s="101" t="s">
        <v>302</v>
      </c>
      <c r="E28" s="589">
        <v>6000</v>
      </c>
    </row>
    <row r="29" spans="2:5" ht="13.5" thickBot="1">
      <c r="B29" s="120"/>
      <c r="C29" s="522" t="s">
        <v>290</v>
      </c>
      <c r="D29" s="101" t="s">
        <v>338</v>
      </c>
      <c r="E29" s="589">
        <v>305</v>
      </c>
    </row>
    <row r="30" spans="2:5" ht="13.5" thickBot="1">
      <c r="B30" s="120" t="s">
        <v>8</v>
      </c>
      <c r="C30" s="522" t="s">
        <v>290</v>
      </c>
      <c r="D30" s="101" t="s">
        <v>303</v>
      </c>
      <c r="E30" s="589">
        <v>2000</v>
      </c>
    </row>
    <row r="31" spans="2:5" ht="13.5" thickBot="1">
      <c r="B31" s="120" t="s">
        <v>3</v>
      </c>
      <c r="C31" s="522" t="s">
        <v>290</v>
      </c>
      <c r="D31" s="101" t="s">
        <v>304</v>
      </c>
      <c r="E31" s="589">
        <v>1353</v>
      </c>
    </row>
    <row r="32" spans="2:6" ht="13.5" thickBot="1">
      <c r="B32" s="120" t="s">
        <v>9</v>
      </c>
      <c r="C32" s="522" t="s">
        <v>290</v>
      </c>
      <c r="D32" s="95" t="s">
        <v>288</v>
      </c>
      <c r="E32" s="589">
        <v>2698</v>
      </c>
      <c r="F32" s="440"/>
    </row>
    <row r="33" spans="2:6" ht="13.5" thickBot="1">
      <c r="B33" s="120" t="s">
        <v>29</v>
      </c>
      <c r="C33" s="523" t="s">
        <v>293</v>
      </c>
      <c r="D33" s="101" t="s">
        <v>305</v>
      </c>
      <c r="E33" s="589">
        <v>546</v>
      </c>
      <c r="F33" s="440"/>
    </row>
    <row r="34" spans="2:5" ht="13.5" thickBot="1">
      <c r="B34" s="525" t="s">
        <v>17</v>
      </c>
      <c r="C34" s="526" t="s">
        <v>293</v>
      </c>
      <c r="D34" s="95" t="s">
        <v>306</v>
      </c>
      <c r="E34" s="589">
        <v>10000</v>
      </c>
    </row>
    <row r="35" spans="2:5" ht="13.5" thickBot="1">
      <c r="B35" s="525" t="s">
        <v>67</v>
      </c>
      <c r="C35" s="526" t="s">
        <v>293</v>
      </c>
      <c r="D35" s="95" t="s">
        <v>307</v>
      </c>
      <c r="E35" s="589">
        <v>500</v>
      </c>
    </row>
    <row r="36" spans="2:6" ht="13.5" thickBot="1">
      <c r="B36" s="525" t="s">
        <v>70</v>
      </c>
      <c r="C36" s="526" t="s">
        <v>293</v>
      </c>
      <c r="D36" s="95" t="s">
        <v>308</v>
      </c>
      <c r="E36" s="589">
        <v>1000</v>
      </c>
      <c r="F36" s="595"/>
    </row>
    <row r="37" spans="2:6" ht="13.5" thickBot="1">
      <c r="B37" s="525" t="s">
        <v>68</v>
      </c>
      <c r="C37" s="526" t="s">
        <v>309</v>
      </c>
      <c r="D37" s="95" t="s">
        <v>310</v>
      </c>
      <c r="E37" s="589">
        <v>698</v>
      </c>
      <c r="F37" s="440"/>
    </row>
    <row r="38" spans="2:5" ht="13.5" thickBot="1">
      <c r="B38" s="525" t="s">
        <v>69</v>
      </c>
      <c r="C38" s="527" t="s">
        <v>309</v>
      </c>
      <c r="D38" s="164" t="s">
        <v>311</v>
      </c>
      <c r="E38" s="528">
        <v>10000</v>
      </c>
    </row>
    <row r="39" spans="2:5" ht="13.5" thickBot="1">
      <c r="B39" s="525"/>
      <c r="C39" s="527" t="s">
        <v>309</v>
      </c>
      <c r="D39" s="164" t="s">
        <v>387</v>
      </c>
      <c r="E39" s="528">
        <v>127</v>
      </c>
    </row>
    <row r="40" spans="2:5" ht="13.5" thickBot="1">
      <c r="B40" s="525"/>
      <c r="C40" s="527" t="s">
        <v>309</v>
      </c>
      <c r="D40" s="164" t="s">
        <v>388</v>
      </c>
      <c r="E40" s="528">
        <v>831</v>
      </c>
    </row>
    <row r="41" spans="2:5" ht="13.5" thickBot="1">
      <c r="B41" s="525" t="s">
        <v>71</v>
      </c>
      <c r="C41" s="527" t="s">
        <v>309</v>
      </c>
      <c r="D41" s="164" t="s">
        <v>314</v>
      </c>
      <c r="E41" s="528">
        <v>7000</v>
      </c>
    </row>
    <row r="42" spans="2:5" ht="13.5" thickBot="1">
      <c r="B42" s="525" t="s">
        <v>73</v>
      </c>
      <c r="C42" s="527" t="s">
        <v>289</v>
      </c>
      <c r="D42" s="164" t="s">
        <v>315</v>
      </c>
      <c r="E42" s="528">
        <v>285</v>
      </c>
    </row>
    <row r="43" spans="2:5" ht="13.5" thickBot="1">
      <c r="B43" s="525"/>
      <c r="C43" s="527" t="s">
        <v>364</v>
      </c>
      <c r="D43" s="95" t="s">
        <v>366</v>
      </c>
      <c r="E43" s="528">
        <v>728</v>
      </c>
    </row>
    <row r="44" spans="2:6" ht="13.5" thickBot="1">
      <c r="B44" s="525"/>
      <c r="C44" s="527" t="s">
        <v>383</v>
      </c>
      <c r="D44" s="95" t="s">
        <v>384</v>
      </c>
      <c r="E44" s="528">
        <v>62</v>
      </c>
      <c r="F44" s="440"/>
    </row>
    <row r="45" spans="2:5" ht="13.5" thickBot="1">
      <c r="B45" s="525"/>
      <c r="C45" s="527" t="s">
        <v>381</v>
      </c>
      <c r="D45" s="95" t="s">
        <v>382</v>
      </c>
      <c r="E45" s="528">
        <v>168</v>
      </c>
    </row>
    <row r="46" spans="2:6" ht="13.5" thickBot="1">
      <c r="B46" s="525" t="s">
        <v>16</v>
      </c>
      <c r="C46" s="527" t="s">
        <v>316</v>
      </c>
      <c r="D46" s="164" t="s">
        <v>339</v>
      </c>
      <c r="E46" s="528">
        <v>631</v>
      </c>
      <c r="F46" s="440"/>
    </row>
    <row r="47" spans="2:5" ht="13.5" thickBot="1">
      <c r="B47" s="525" t="s">
        <v>74</v>
      </c>
      <c r="C47" s="527" t="s">
        <v>316</v>
      </c>
      <c r="D47" s="164" t="s">
        <v>317</v>
      </c>
      <c r="E47" s="528">
        <v>356</v>
      </c>
    </row>
    <row r="48" spans="2:6" ht="13.5" thickBot="1">
      <c r="B48" s="525" t="s">
        <v>75</v>
      </c>
      <c r="C48" s="527" t="s">
        <v>309</v>
      </c>
      <c r="D48" s="164" t="s">
        <v>344</v>
      </c>
      <c r="E48" s="528">
        <v>7926</v>
      </c>
      <c r="F48" s="440"/>
    </row>
    <row r="49" spans="2:6" ht="13.5" thickBot="1">
      <c r="B49" s="525"/>
      <c r="C49" s="527" t="s">
        <v>316</v>
      </c>
      <c r="D49" s="164" t="s">
        <v>344</v>
      </c>
      <c r="E49" s="528">
        <v>527</v>
      </c>
      <c r="F49" s="440"/>
    </row>
    <row r="50" spans="2:6" ht="13.5" thickBot="1">
      <c r="B50" s="525" t="s">
        <v>76</v>
      </c>
      <c r="C50" s="527" t="s">
        <v>340</v>
      </c>
      <c r="D50" s="164" t="s">
        <v>318</v>
      </c>
      <c r="E50" s="528">
        <v>2446</v>
      </c>
      <c r="F50" s="440"/>
    </row>
    <row r="51" spans="2:6" ht="13.5" thickBot="1">
      <c r="B51" s="525" t="s">
        <v>80</v>
      </c>
      <c r="C51" s="527" t="s">
        <v>340</v>
      </c>
      <c r="D51" s="164" t="s">
        <v>355</v>
      </c>
      <c r="E51" s="528">
        <v>18337</v>
      </c>
      <c r="F51" s="440"/>
    </row>
    <row r="52" spans="2:5" ht="13.5" thickBot="1">
      <c r="B52" s="525" t="s">
        <v>81</v>
      </c>
      <c r="C52" s="527" t="s">
        <v>341</v>
      </c>
      <c r="D52" s="164" t="s">
        <v>355</v>
      </c>
      <c r="E52" s="528">
        <v>46901</v>
      </c>
    </row>
    <row r="53" spans="2:6" ht="13.5" thickBot="1">
      <c r="B53" s="525" t="s">
        <v>330</v>
      </c>
      <c r="C53" s="527" t="s">
        <v>319</v>
      </c>
      <c r="D53" s="561" t="s">
        <v>380</v>
      </c>
      <c r="E53" s="528">
        <v>1429</v>
      </c>
      <c r="F53" s="440"/>
    </row>
    <row r="54" spans="2:5" ht="13.5" thickBot="1">
      <c r="B54" s="525" t="s">
        <v>331</v>
      </c>
      <c r="C54" s="527" t="s">
        <v>319</v>
      </c>
      <c r="D54" s="561" t="s">
        <v>333</v>
      </c>
      <c r="E54" s="528">
        <v>594</v>
      </c>
    </row>
    <row r="55" spans="2:5" ht="13.5" thickBot="1">
      <c r="B55" s="525" t="s">
        <v>332</v>
      </c>
      <c r="C55" s="527" t="s">
        <v>319</v>
      </c>
      <c r="D55" s="561" t="s">
        <v>320</v>
      </c>
      <c r="E55" s="528">
        <v>318</v>
      </c>
    </row>
    <row r="56" spans="2:5" ht="13.5" thickBot="1">
      <c r="B56" s="525" t="s">
        <v>345</v>
      </c>
      <c r="C56" s="527" t="s">
        <v>319</v>
      </c>
      <c r="D56" s="561" t="s">
        <v>334</v>
      </c>
      <c r="E56" s="528">
        <v>425</v>
      </c>
    </row>
    <row r="57" spans="2:5" ht="13.5" thickBot="1">
      <c r="B57" s="525" t="s">
        <v>346</v>
      </c>
      <c r="C57" s="527" t="s">
        <v>319</v>
      </c>
      <c r="D57" s="561" t="s">
        <v>335</v>
      </c>
      <c r="E57" s="528">
        <v>275</v>
      </c>
    </row>
    <row r="58" spans="2:6" ht="13.5" thickBot="1">
      <c r="B58" s="525" t="s">
        <v>347</v>
      </c>
      <c r="C58" s="527" t="s">
        <v>319</v>
      </c>
      <c r="D58" s="561" t="s">
        <v>336</v>
      </c>
      <c r="E58" s="528">
        <v>2792</v>
      </c>
      <c r="F58" s="232"/>
    </row>
    <row r="59" spans="2:6" ht="13.5" thickBot="1">
      <c r="B59" s="525" t="s">
        <v>348</v>
      </c>
      <c r="C59" s="527" t="s">
        <v>342</v>
      </c>
      <c r="D59" s="561" t="s">
        <v>343</v>
      </c>
      <c r="E59" s="528">
        <v>84</v>
      </c>
      <c r="F59" s="232"/>
    </row>
    <row r="60" spans="2:8" ht="13.5" thickBot="1">
      <c r="B60" s="525" t="s">
        <v>349</v>
      </c>
      <c r="C60" s="527" t="s">
        <v>321</v>
      </c>
      <c r="D60" s="561" t="s">
        <v>322</v>
      </c>
      <c r="E60" s="528">
        <v>5080</v>
      </c>
      <c r="H60" s="109"/>
    </row>
    <row r="61" spans="2:5" ht="13.5" thickBot="1">
      <c r="B61" s="525" t="s">
        <v>350</v>
      </c>
      <c r="C61" s="527" t="s">
        <v>323</v>
      </c>
      <c r="D61" s="561" t="s">
        <v>324</v>
      </c>
      <c r="E61" s="528">
        <v>1797</v>
      </c>
    </row>
    <row r="62" spans="2:5" ht="13.5" thickBot="1">
      <c r="B62" s="525" t="s">
        <v>351</v>
      </c>
      <c r="C62" s="527" t="s">
        <v>309</v>
      </c>
      <c r="D62" s="561" t="s">
        <v>325</v>
      </c>
      <c r="E62" s="528">
        <v>130</v>
      </c>
    </row>
    <row r="63" spans="2:6" ht="13.5" thickBot="1">
      <c r="B63" s="525"/>
      <c r="C63" s="527" t="s">
        <v>385</v>
      </c>
      <c r="D63" s="561" t="s">
        <v>386</v>
      </c>
      <c r="E63" s="528">
        <v>300</v>
      </c>
      <c r="F63" s="440"/>
    </row>
    <row r="64" spans="2:5" ht="13.5" thickBot="1">
      <c r="B64" s="525" t="s">
        <v>352</v>
      </c>
      <c r="C64" s="527" t="s">
        <v>326</v>
      </c>
      <c r="D64" s="561" t="s">
        <v>327</v>
      </c>
      <c r="E64" s="528">
        <v>70168</v>
      </c>
    </row>
    <row r="65" spans="2:5" ht="13.5" thickBot="1">
      <c r="B65" s="525" t="s">
        <v>353</v>
      </c>
      <c r="C65" s="527" t="s">
        <v>328</v>
      </c>
      <c r="D65" s="561" t="s">
        <v>329</v>
      </c>
      <c r="E65" s="528">
        <v>131730</v>
      </c>
    </row>
    <row r="66" spans="2:7" ht="21" customHeight="1" thickBot="1">
      <c r="B66" s="658" t="s">
        <v>14</v>
      </c>
      <c r="C66" s="659"/>
      <c r="D66" s="660"/>
      <c r="E66" s="593">
        <f>SUM(E21:E65)</f>
        <v>400726</v>
      </c>
      <c r="F66" s="440"/>
      <c r="G66" s="109"/>
    </row>
    <row r="67" ht="21" customHeight="1">
      <c r="E67" s="232"/>
    </row>
    <row r="68" ht="21" customHeight="1">
      <c r="E68" s="232"/>
    </row>
    <row r="69" ht="21" customHeight="1">
      <c r="E69" s="232"/>
    </row>
    <row r="70" ht="21" customHeight="1">
      <c r="E70" s="594"/>
    </row>
    <row r="71" ht="21" customHeight="1">
      <c r="E71" s="232"/>
    </row>
    <row r="72" ht="21" customHeight="1">
      <c r="E72" s="594"/>
    </row>
  </sheetData>
  <sheetProtection/>
  <mergeCells count="4">
    <mergeCell ref="B66:D66"/>
    <mergeCell ref="B15:D15"/>
    <mergeCell ref="B4:E4"/>
    <mergeCell ref="B18:E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headerFooter alignWithMargins="0">
    <oddHeader xml:space="preserve">&amp;R5.sz. melléklet
..../2014.(....) Egyek Önk.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F57"/>
  <sheetViews>
    <sheetView view="pageLayout" zoomScaleSheetLayoutView="100" workbookViewId="0" topLeftCell="A47">
      <selection activeCell="D72" sqref="D72"/>
    </sheetView>
  </sheetViews>
  <sheetFormatPr defaultColWidth="9.00390625" defaultRowHeight="12.75"/>
  <cols>
    <col min="1" max="1" width="6.875" style="0" customWidth="1"/>
    <col min="2" max="2" width="8.75390625" style="508" customWidth="1"/>
    <col min="3" max="3" width="56.625" style="0" customWidth="1"/>
    <col min="4" max="5" width="13.375" style="0" customWidth="1"/>
    <col min="6" max="6" width="13.75390625" style="0" bestFit="1" customWidth="1"/>
  </cols>
  <sheetData>
    <row r="1" spans="2:5" ht="15.75">
      <c r="B1" s="640" t="s">
        <v>90</v>
      </c>
      <c r="C1" s="662"/>
      <c r="D1" s="662"/>
      <c r="E1" s="662"/>
    </row>
    <row r="2" spans="2:3" ht="16.5" thickBot="1">
      <c r="B2" s="502" t="s">
        <v>61</v>
      </c>
      <c r="C2" s="48"/>
    </row>
    <row r="3" spans="2:5" ht="26.25" thickBot="1">
      <c r="B3" s="51" t="s">
        <v>62</v>
      </c>
      <c r="C3" s="52" t="s">
        <v>63</v>
      </c>
      <c r="D3" s="53" t="s">
        <v>86</v>
      </c>
      <c r="E3" s="90"/>
    </row>
    <row r="4" spans="2:4" ht="13.5" thickBot="1">
      <c r="B4" s="51">
        <v>1</v>
      </c>
      <c r="C4" s="52">
        <v>2</v>
      </c>
      <c r="D4" s="53">
        <v>5</v>
      </c>
    </row>
    <row r="5" spans="2:4" ht="13.5" thickBot="1">
      <c r="B5" s="503" t="s">
        <v>2</v>
      </c>
      <c r="C5" s="198" t="s">
        <v>255</v>
      </c>
      <c r="D5" s="199">
        <f>SUM(D6+D12)</f>
        <v>800828</v>
      </c>
    </row>
    <row r="6" spans="2:4" ht="13.5" thickBot="1">
      <c r="B6" s="504" t="s">
        <v>6</v>
      </c>
      <c r="C6" s="58" t="s">
        <v>133</v>
      </c>
      <c r="D6" s="200">
        <f>SUM(D7:D11)</f>
        <v>276313</v>
      </c>
    </row>
    <row r="7" spans="2:4" ht="13.5" thickBot="1">
      <c r="B7" s="503" t="s">
        <v>10</v>
      </c>
      <c r="C7" s="56" t="s">
        <v>256</v>
      </c>
      <c r="D7" s="196">
        <v>153908</v>
      </c>
    </row>
    <row r="8" spans="2:4" ht="26.25" thickBot="1">
      <c r="B8" s="504" t="s">
        <v>4</v>
      </c>
      <c r="C8" s="55" t="s">
        <v>257</v>
      </c>
      <c r="D8" s="197">
        <v>86746</v>
      </c>
    </row>
    <row r="9" spans="2:4" ht="13.5" thickBot="1">
      <c r="B9" s="503" t="s">
        <v>7</v>
      </c>
      <c r="C9" s="55" t="s">
        <v>258</v>
      </c>
      <c r="D9" s="197">
        <v>6249</v>
      </c>
    </row>
    <row r="10" spans="2:4" ht="13.5" thickBot="1">
      <c r="B10" s="504" t="s">
        <v>11</v>
      </c>
      <c r="C10" s="55" t="s">
        <v>259</v>
      </c>
      <c r="D10" s="197">
        <v>9327</v>
      </c>
    </row>
    <row r="11" spans="2:4" ht="13.5" thickBot="1">
      <c r="B11" s="503" t="s">
        <v>5</v>
      </c>
      <c r="C11" s="55" t="s">
        <v>260</v>
      </c>
      <c r="D11" s="197">
        <v>20083</v>
      </c>
    </row>
    <row r="12" spans="2:4" ht="26.25" thickBot="1">
      <c r="B12" s="504" t="s">
        <v>13</v>
      </c>
      <c r="C12" s="55" t="s">
        <v>261</v>
      </c>
      <c r="D12" s="197">
        <v>524515</v>
      </c>
    </row>
    <row r="13" spans="2:4" ht="26.25" thickBot="1">
      <c r="B13" s="503" t="s">
        <v>8</v>
      </c>
      <c r="C13" s="237" t="s">
        <v>135</v>
      </c>
      <c r="D13" s="238">
        <f>SUM(D15+D14)</f>
        <v>214746</v>
      </c>
    </row>
    <row r="14" spans="2:4" ht="13.5" thickBot="1">
      <c r="B14" s="504" t="s">
        <v>3</v>
      </c>
      <c r="C14" s="57" t="s">
        <v>262</v>
      </c>
      <c r="D14" s="197">
        <v>52720</v>
      </c>
    </row>
    <row r="15" spans="2:4" ht="26.25" thickBot="1">
      <c r="B15" s="503" t="s">
        <v>9</v>
      </c>
      <c r="C15" s="57" t="s">
        <v>263</v>
      </c>
      <c r="D15" s="197">
        <v>162026</v>
      </c>
    </row>
    <row r="16" spans="2:4" ht="13.5" thickBot="1">
      <c r="B16" s="504" t="s">
        <v>29</v>
      </c>
      <c r="C16" s="88" t="s">
        <v>264</v>
      </c>
      <c r="D16" s="89">
        <f>SUM(D17+D18+D22)</f>
        <v>69960</v>
      </c>
    </row>
    <row r="17" spans="2:4" ht="13.5" thickBot="1">
      <c r="B17" s="503" t="s">
        <v>17</v>
      </c>
      <c r="C17" s="112" t="s">
        <v>265</v>
      </c>
      <c r="D17" s="196">
        <v>15335</v>
      </c>
    </row>
    <row r="18" spans="2:4" ht="13.5" thickBot="1">
      <c r="B18" s="504" t="s">
        <v>67</v>
      </c>
      <c r="C18" s="111" t="s">
        <v>266</v>
      </c>
      <c r="D18" s="197">
        <f>SUM(D19:D21)</f>
        <v>49281</v>
      </c>
    </row>
    <row r="19" spans="2:4" ht="13.5" thickBot="1">
      <c r="B19" s="503" t="s">
        <v>70</v>
      </c>
      <c r="C19" s="111" t="s">
        <v>267</v>
      </c>
      <c r="D19" s="197">
        <v>39236</v>
      </c>
    </row>
    <row r="20" spans="2:4" ht="13.5" thickBot="1">
      <c r="B20" s="504" t="s">
        <v>68</v>
      </c>
      <c r="C20" s="111" t="s">
        <v>268</v>
      </c>
      <c r="D20" s="197">
        <v>8035</v>
      </c>
    </row>
    <row r="21" spans="2:4" ht="26.25" thickBot="1">
      <c r="B21" s="503" t="s">
        <v>69</v>
      </c>
      <c r="C21" s="111" t="s">
        <v>123</v>
      </c>
      <c r="D21" s="197">
        <v>2010</v>
      </c>
    </row>
    <row r="22" spans="2:4" ht="13.5" thickBot="1">
      <c r="B22" s="504" t="s">
        <v>71</v>
      </c>
      <c r="C22" s="111" t="s">
        <v>269</v>
      </c>
      <c r="D22" s="197">
        <v>5344</v>
      </c>
    </row>
    <row r="23" spans="2:4" s="81" customFormat="1" ht="13.5" thickBot="1">
      <c r="B23" s="503" t="s">
        <v>72</v>
      </c>
      <c r="C23" s="509" t="s">
        <v>125</v>
      </c>
      <c r="D23" s="510">
        <v>36065</v>
      </c>
    </row>
    <row r="24" spans="2:4" s="81" customFormat="1" ht="13.5" thickBot="1">
      <c r="B24" s="504" t="s">
        <v>73</v>
      </c>
      <c r="C24" s="511" t="s">
        <v>270</v>
      </c>
      <c r="D24" s="512">
        <v>110</v>
      </c>
    </row>
    <row r="25" spans="2:4" s="81" customFormat="1" ht="13.5" thickBot="1">
      <c r="B25" s="503" t="s">
        <v>16</v>
      </c>
      <c r="C25" s="509" t="s">
        <v>271</v>
      </c>
      <c r="D25" s="510">
        <v>7544</v>
      </c>
    </row>
    <row r="26" spans="2:4" s="81" customFormat="1" ht="13.5" thickBot="1">
      <c r="B26" s="504" t="s">
        <v>74</v>
      </c>
      <c r="C26" s="509" t="s">
        <v>137</v>
      </c>
      <c r="D26" s="510">
        <f>SUM(D27:D28)</f>
        <v>1195</v>
      </c>
    </row>
    <row r="27" spans="2:4" ht="26.25" thickBot="1">
      <c r="B27" s="503" t="s">
        <v>75</v>
      </c>
      <c r="C27" s="111" t="s">
        <v>272</v>
      </c>
      <c r="D27" s="197">
        <v>16</v>
      </c>
    </row>
    <row r="28" spans="2:4" ht="13.5" thickBot="1">
      <c r="B28" s="504" t="s">
        <v>76</v>
      </c>
      <c r="C28" s="111" t="s">
        <v>273</v>
      </c>
      <c r="D28" s="197">
        <v>1179</v>
      </c>
    </row>
    <row r="29" spans="2:4" ht="13.5" thickBot="1">
      <c r="B29" s="503"/>
      <c r="C29" s="54" t="s">
        <v>274</v>
      </c>
      <c r="D29" s="195">
        <f>SUM(D26+D25+D24+D23+D16+D13+D5)</f>
        <v>1130448</v>
      </c>
    </row>
    <row r="30" spans="2:4" s="81" customFormat="1" ht="13.5" thickBot="1">
      <c r="B30" s="504" t="s">
        <v>80</v>
      </c>
      <c r="C30" s="567" t="s">
        <v>145</v>
      </c>
      <c r="D30" s="570">
        <f>SUM(D31+D32+D33)</f>
        <v>334605</v>
      </c>
    </row>
    <row r="31" spans="2:4" ht="13.5" thickBot="1">
      <c r="B31" s="503" t="s">
        <v>81</v>
      </c>
      <c r="C31" s="568" t="s">
        <v>275</v>
      </c>
      <c r="D31" s="571">
        <v>220126</v>
      </c>
    </row>
    <row r="32" spans="2:4" ht="12.75">
      <c r="B32" s="537" t="s">
        <v>276</v>
      </c>
      <c r="C32" s="569" t="s">
        <v>141</v>
      </c>
      <c r="D32" s="572">
        <v>106510</v>
      </c>
    </row>
    <row r="33" spans="2:4" ht="13.5" thickBot="1">
      <c r="B33" s="566" t="s">
        <v>372</v>
      </c>
      <c r="C33" s="568" t="s">
        <v>373</v>
      </c>
      <c r="D33" s="573">
        <v>7969</v>
      </c>
    </row>
    <row r="34" spans="2:3" ht="12.75">
      <c r="B34" s="90"/>
      <c r="C34" s="93"/>
    </row>
    <row r="35" spans="2:3" ht="12.75">
      <c r="B35" s="663" t="s">
        <v>64</v>
      </c>
      <c r="C35" s="663"/>
    </row>
    <row r="36" spans="2:3" ht="13.5" thickBot="1">
      <c r="B36" s="507"/>
      <c r="C36" s="59"/>
    </row>
    <row r="37" spans="2:4" ht="26.25" thickBot="1">
      <c r="B37" s="51" t="s">
        <v>65</v>
      </c>
      <c r="C37" s="52" t="s">
        <v>66</v>
      </c>
      <c r="D37" s="53" t="s">
        <v>86</v>
      </c>
    </row>
    <row r="38" spans="2:4" ht="13.5" thickBot="1">
      <c r="B38" s="51">
        <v>1</v>
      </c>
      <c r="C38" s="52">
        <v>2</v>
      </c>
      <c r="D38" s="53">
        <v>5</v>
      </c>
    </row>
    <row r="39" spans="2:4" ht="13.5" thickBot="1">
      <c r="B39" s="503" t="s">
        <v>2</v>
      </c>
      <c r="C39" s="60" t="s">
        <v>277</v>
      </c>
      <c r="D39" s="61">
        <f>SUM(D40+D41)</f>
        <v>531574</v>
      </c>
    </row>
    <row r="40" spans="2:4" ht="12.75">
      <c r="B40" s="504" t="s">
        <v>6</v>
      </c>
      <c r="C40" s="58" t="s">
        <v>237</v>
      </c>
      <c r="D40" s="62">
        <v>508734</v>
      </c>
    </row>
    <row r="41" spans="2:4" ht="12.75">
      <c r="B41" s="506" t="s">
        <v>10</v>
      </c>
      <c r="C41" s="55" t="s">
        <v>278</v>
      </c>
      <c r="D41" s="63">
        <v>22840</v>
      </c>
    </row>
    <row r="42" spans="2:4" s="515" customFormat="1" ht="25.5">
      <c r="B42" s="506" t="s">
        <v>4</v>
      </c>
      <c r="C42" s="514" t="s">
        <v>215</v>
      </c>
      <c r="D42" s="513">
        <v>83813</v>
      </c>
    </row>
    <row r="43" spans="2:4" s="515" customFormat="1" ht="12.75">
      <c r="B43" s="506" t="s">
        <v>7</v>
      </c>
      <c r="C43" s="514" t="s">
        <v>176</v>
      </c>
      <c r="D43" s="513">
        <v>170290</v>
      </c>
    </row>
    <row r="44" spans="2:4" s="515" customFormat="1" ht="12.75">
      <c r="B44" s="506" t="s">
        <v>11</v>
      </c>
      <c r="C44" s="514" t="s">
        <v>279</v>
      </c>
      <c r="D44" s="513">
        <v>118558</v>
      </c>
    </row>
    <row r="45" spans="2:4" s="515" customFormat="1" ht="12.75">
      <c r="B45" s="506" t="s">
        <v>286</v>
      </c>
      <c r="C45" s="519" t="s">
        <v>280</v>
      </c>
      <c r="D45" s="513">
        <v>92931</v>
      </c>
    </row>
    <row r="46" spans="2:4" s="515" customFormat="1" ht="12.75">
      <c r="B46" s="506" t="s">
        <v>13</v>
      </c>
      <c r="C46" s="514" t="s">
        <v>182</v>
      </c>
      <c r="D46" s="513">
        <f>SUM(D48+D47)</f>
        <v>131931</v>
      </c>
    </row>
    <row r="47" spans="2:4" ht="12.75">
      <c r="B47" s="506" t="s">
        <v>8</v>
      </c>
      <c r="C47" s="236" t="s">
        <v>282</v>
      </c>
      <c r="D47" s="64">
        <v>201</v>
      </c>
    </row>
    <row r="48" spans="2:4" ht="13.5" thickBot="1">
      <c r="B48" s="506" t="s">
        <v>3</v>
      </c>
      <c r="C48" s="65" t="s">
        <v>281</v>
      </c>
      <c r="D48" s="66">
        <v>131730</v>
      </c>
    </row>
    <row r="49" spans="2:6" ht="13.5" thickBot="1">
      <c r="B49" s="51" t="s">
        <v>9</v>
      </c>
      <c r="C49" s="67" t="s">
        <v>285</v>
      </c>
      <c r="D49" s="82">
        <v>196601</v>
      </c>
      <c r="F49" s="109"/>
    </row>
    <row r="50" spans="2:4" s="515" customFormat="1" ht="12.75">
      <c r="B50" s="505" t="s">
        <v>29</v>
      </c>
      <c r="C50" s="518" t="s">
        <v>283</v>
      </c>
      <c r="D50" s="517">
        <v>66960</v>
      </c>
    </row>
    <row r="51" spans="2:4" s="515" customFormat="1" ht="12.75">
      <c r="B51" s="505" t="s">
        <v>17</v>
      </c>
      <c r="C51" s="514" t="s">
        <v>180</v>
      </c>
      <c r="D51" s="516">
        <v>2227</v>
      </c>
    </row>
    <row r="52" spans="2:4" s="515" customFormat="1" ht="12.75">
      <c r="B52" s="505" t="s">
        <v>67</v>
      </c>
      <c r="C52" s="514" t="s">
        <v>191</v>
      </c>
      <c r="D52" s="516">
        <f>SUM(D54+D53)</f>
        <v>70168</v>
      </c>
    </row>
    <row r="53" spans="2:4" ht="12.75">
      <c r="B53" s="505" t="s">
        <v>70</v>
      </c>
      <c r="C53" s="55" t="s">
        <v>184</v>
      </c>
      <c r="D53" s="63"/>
    </row>
    <row r="54" spans="2:4" ht="13.5" thickBot="1">
      <c r="B54" s="505" t="s">
        <v>68</v>
      </c>
      <c r="C54" s="55" t="s">
        <v>185</v>
      </c>
      <c r="D54" s="63">
        <v>70168</v>
      </c>
    </row>
    <row r="55" spans="2:4" ht="13.5" thickBot="1">
      <c r="B55" s="51"/>
      <c r="C55" s="67" t="s">
        <v>284</v>
      </c>
      <c r="D55" s="68">
        <f>SUM(D39+D42+D43+D44+D45+D46+D49+D50+D51+D52)</f>
        <v>1465053</v>
      </c>
    </row>
    <row r="56" spans="2:4" ht="14.25" customHeight="1" thickBot="1">
      <c r="B56" s="664" t="s">
        <v>93</v>
      </c>
      <c r="C56" s="665"/>
      <c r="D56" s="341">
        <f>D55</f>
        <v>1465053</v>
      </c>
    </row>
    <row r="57" spans="2:4" ht="15" customHeight="1" thickBot="1">
      <c r="B57" s="664" t="s">
        <v>94</v>
      </c>
      <c r="C57" s="665"/>
      <c r="D57" s="341">
        <f>SUM(D29+D30)</f>
        <v>1465053</v>
      </c>
    </row>
  </sheetData>
  <sheetProtection/>
  <mergeCells count="4">
    <mergeCell ref="B1:E1"/>
    <mergeCell ref="B35:C35"/>
    <mergeCell ref="B56:C56"/>
    <mergeCell ref="B57:C57"/>
  </mergeCells>
  <printOptions/>
  <pageMargins left="0.7874015748031497" right="0.7874015748031497" top="0.3937007874015748" bottom="0.3937007874015748" header="0" footer="0"/>
  <pageSetup horizontalDpi="600" verticalDpi="600" orientation="portrait" paperSize="9" scale="64" r:id="rId1"/>
  <headerFooter alignWithMargins="0">
    <oddHeader>&amp;R7.sz. melléklet
..../2014. (...) Egyek Önk.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view="pageLayout" workbookViewId="0" topLeftCell="A9">
      <selection activeCell="C9" sqref="C9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8.625" style="0" customWidth="1"/>
    <col min="4" max="4" width="16.375" style="0" customWidth="1"/>
    <col min="5" max="6" width="16.125" style="80" customWidth="1"/>
    <col min="7" max="7" width="15.625" style="0" customWidth="1"/>
    <col min="8" max="8" width="17.375" style="0" customWidth="1"/>
    <col min="9" max="9" width="17.375" style="80" customWidth="1"/>
    <col min="10" max="10" width="17.875" style="80" customWidth="1"/>
  </cols>
  <sheetData>
    <row r="1" spans="1:10" ht="15.75" customHeight="1">
      <c r="A1" s="619" t="s">
        <v>116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0" ht="12.75">
      <c r="A2" s="619"/>
      <c r="B2" s="619"/>
      <c r="C2" s="619"/>
      <c r="D2" s="619"/>
      <c r="E2" s="619"/>
      <c r="F2" s="619"/>
      <c r="G2" s="619"/>
      <c r="H2" s="619"/>
      <c r="I2" s="619"/>
      <c r="J2" s="619"/>
    </row>
    <row r="5" ht="13.5" thickBot="1"/>
    <row r="6" spans="1:10" ht="86.25" customHeight="1" thickBot="1">
      <c r="A6" s="620" t="s">
        <v>151</v>
      </c>
      <c r="B6" s="149" t="s">
        <v>127</v>
      </c>
      <c r="C6" s="149" t="s">
        <v>135</v>
      </c>
      <c r="D6" s="149" t="s">
        <v>149</v>
      </c>
      <c r="E6" s="426" t="s">
        <v>125</v>
      </c>
      <c r="F6" s="426" t="s">
        <v>150</v>
      </c>
      <c r="G6" s="149" t="s">
        <v>147</v>
      </c>
      <c r="H6" s="149" t="s">
        <v>137</v>
      </c>
      <c r="I6" s="426" t="s">
        <v>145</v>
      </c>
      <c r="J6" s="427" t="s">
        <v>14</v>
      </c>
    </row>
    <row r="7" spans="1:10" ht="25.5" customHeight="1" thickBot="1">
      <c r="A7" s="621"/>
      <c r="B7" s="178" t="s">
        <v>101</v>
      </c>
      <c r="C7" s="178" t="s">
        <v>101</v>
      </c>
      <c r="D7" s="178" t="s">
        <v>101</v>
      </c>
      <c r="E7" s="545" t="s">
        <v>101</v>
      </c>
      <c r="F7" s="545" t="s">
        <v>101</v>
      </c>
      <c r="G7" s="178" t="s">
        <v>101</v>
      </c>
      <c r="H7" s="178" t="s">
        <v>101</v>
      </c>
      <c r="I7" s="545" t="s">
        <v>101</v>
      </c>
      <c r="J7" s="545" t="s">
        <v>101</v>
      </c>
    </row>
    <row r="8" spans="1:10" s="80" customFormat="1" ht="12.75">
      <c r="A8" s="540" t="s">
        <v>152</v>
      </c>
      <c r="B8" s="346"/>
      <c r="C8" s="346">
        <v>9</v>
      </c>
      <c r="D8" s="346"/>
      <c r="E8" s="346"/>
      <c r="F8" s="346"/>
      <c r="G8" s="346"/>
      <c r="H8" s="346">
        <v>1080</v>
      </c>
      <c r="I8" s="349">
        <v>5071</v>
      </c>
      <c r="J8" s="350">
        <f>SUM(B8:I8)</f>
        <v>6160</v>
      </c>
    </row>
    <row r="9" spans="1:10" s="80" customFormat="1" ht="12.75">
      <c r="A9" s="540" t="s">
        <v>192</v>
      </c>
      <c r="B9" s="346"/>
      <c r="C9" s="346"/>
      <c r="D9" s="346"/>
      <c r="E9" s="346"/>
      <c r="F9" s="346"/>
      <c r="G9" s="346"/>
      <c r="H9" s="346"/>
      <c r="I9" s="349">
        <v>2324</v>
      </c>
      <c r="J9" s="350">
        <f aca="true" t="shared" si="0" ref="J9:J30">SUM(B9:I9)</f>
        <v>2324</v>
      </c>
    </row>
    <row r="10" spans="1:10" s="80" customFormat="1" ht="21.75">
      <c r="A10" s="541" t="s">
        <v>166</v>
      </c>
      <c r="B10" s="346"/>
      <c r="C10" s="346"/>
      <c r="D10" s="346"/>
      <c r="E10" s="346">
        <v>122</v>
      </c>
      <c r="F10" s="346"/>
      <c r="G10" s="346"/>
      <c r="H10" s="346"/>
      <c r="I10" s="349"/>
      <c r="J10" s="350">
        <f t="shared" si="0"/>
        <v>122</v>
      </c>
    </row>
    <row r="11" spans="1:10" s="80" customFormat="1" ht="12.75">
      <c r="A11" s="540" t="s">
        <v>153</v>
      </c>
      <c r="B11" s="346"/>
      <c r="C11" s="346">
        <v>77350</v>
      </c>
      <c r="D11" s="346"/>
      <c r="E11" s="346"/>
      <c r="F11" s="346"/>
      <c r="G11" s="346"/>
      <c r="H11" s="346"/>
      <c r="I11" s="349">
        <v>4067</v>
      </c>
      <c r="J11" s="350">
        <f t="shared" si="0"/>
        <v>81417</v>
      </c>
    </row>
    <row r="12" spans="1:10" s="80" customFormat="1" ht="12.75">
      <c r="A12" s="540" t="s">
        <v>376</v>
      </c>
      <c r="B12" s="346"/>
      <c r="C12" s="346"/>
      <c r="D12" s="346"/>
      <c r="E12" s="346"/>
      <c r="F12" s="346"/>
      <c r="G12" s="346"/>
      <c r="H12" s="346"/>
      <c r="I12" s="349">
        <v>3366</v>
      </c>
      <c r="J12" s="350"/>
    </row>
    <row r="13" spans="1:10" s="80" customFormat="1" ht="12.75">
      <c r="A13" s="542" t="s">
        <v>154</v>
      </c>
      <c r="B13" s="346"/>
      <c r="C13" s="346"/>
      <c r="D13" s="346"/>
      <c r="E13" s="346">
        <v>4387</v>
      </c>
      <c r="F13" s="346"/>
      <c r="G13" s="346"/>
      <c r="H13" s="346"/>
      <c r="I13" s="349"/>
      <c r="J13" s="350">
        <f t="shared" si="0"/>
        <v>4387</v>
      </c>
    </row>
    <row r="14" spans="1:10" s="80" customFormat="1" ht="24" customHeight="1">
      <c r="A14" s="543" t="s">
        <v>155</v>
      </c>
      <c r="B14" s="346"/>
      <c r="C14" s="346"/>
      <c r="D14" s="346"/>
      <c r="E14" s="346">
        <v>12256</v>
      </c>
      <c r="F14" s="346"/>
      <c r="G14" s="346"/>
      <c r="H14" s="346"/>
      <c r="I14" s="349">
        <v>1633</v>
      </c>
      <c r="J14" s="350">
        <f t="shared" si="0"/>
        <v>13889</v>
      </c>
    </row>
    <row r="15" spans="1:10" s="80" customFormat="1" ht="12.75">
      <c r="A15" s="540" t="s">
        <v>156</v>
      </c>
      <c r="B15" s="346">
        <v>4973</v>
      </c>
      <c r="C15" s="346">
        <v>20993</v>
      </c>
      <c r="D15" s="346"/>
      <c r="E15" s="346">
        <v>3971</v>
      </c>
      <c r="F15" s="346">
        <v>102</v>
      </c>
      <c r="G15" s="346">
        <v>4950</v>
      </c>
      <c r="H15" s="346">
        <v>115</v>
      </c>
      <c r="I15" s="349">
        <v>175</v>
      </c>
      <c r="J15" s="350">
        <f t="shared" si="0"/>
        <v>35279</v>
      </c>
    </row>
    <row r="16" spans="1:10" s="353" customFormat="1" ht="12.75">
      <c r="A16" s="540" t="s">
        <v>157</v>
      </c>
      <c r="B16" s="346">
        <v>279404</v>
      </c>
      <c r="C16" s="346">
        <v>52720</v>
      </c>
      <c r="D16" s="346"/>
      <c r="E16" s="351"/>
      <c r="F16" s="346"/>
      <c r="G16" s="351"/>
      <c r="H16" s="351"/>
      <c r="I16" s="352">
        <v>7969</v>
      </c>
      <c r="J16" s="350">
        <f t="shared" si="0"/>
        <v>340093</v>
      </c>
    </row>
    <row r="17" spans="1:10" s="80" customFormat="1" ht="24.75" customHeight="1">
      <c r="A17" s="543" t="s">
        <v>158</v>
      </c>
      <c r="B17" s="346"/>
      <c r="C17" s="346"/>
      <c r="D17" s="346">
        <v>69960</v>
      </c>
      <c r="E17" s="346">
        <v>839</v>
      </c>
      <c r="F17" s="346"/>
      <c r="G17" s="346"/>
      <c r="H17" s="346"/>
      <c r="I17" s="349">
        <v>2024</v>
      </c>
      <c r="J17" s="350">
        <f t="shared" si="0"/>
        <v>72823</v>
      </c>
    </row>
    <row r="18" spans="1:10" s="80" customFormat="1" ht="12.75">
      <c r="A18" s="540" t="s">
        <v>159</v>
      </c>
      <c r="B18" s="354"/>
      <c r="C18" s="354"/>
      <c r="D18" s="355"/>
      <c r="E18" s="354"/>
      <c r="F18" s="356"/>
      <c r="G18" s="357"/>
      <c r="H18" s="355"/>
      <c r="I18" s="358">
        <v>220126</v>
      </c>
      <c r="J18" s="350">
        <f t="shared" si="0"/>
        <v>220126</v>
      </c>
    </row>
    <row r="19" spans="1:10" s="80" customFormat="1" ht="12.75">
      <c r="A19" s="540" t="s">
        <v>160</v>
      </c>
      <c r="B19" s="359"/>
      <c r="C19" s="355"/>
      <c r="D19" s="355"/>
      <c r="E19" s="359"/>
      <c r="F19" s="356"/>
      <c r="G19" s="355"/>
      <c r="H19" s="355"/>
      <c r="I19" s="606">
        <v>6157</v>
      </c>
      <c r="J19" s="350">
        <f t="shared" si="0"/>
        <v>6157</v>
      </c>
    </row>
    <row r="20" spans="1:10" s="80" customFormat="1" ht="12.75">
      <c r="A20" s="544" t="s">
        <v>233</v>
      </c>
      <c r="B20" s="347">
        <v>9187</v>
      </c>
      <c r="C20" s="360"/>
      <c r="D20" s="360"/>
      <c r="E20" s="347"/>
      <c r="F20" s="361"/>
      <c r="G20" s="360"/>
      <c r="H20" s="362"/>
      <c r="I20" s="538"/>
      <c r="J20" s="350">
        <f t="shared" si="0"/>
        <v>9187</v>
      </c>
    </row>
    <row r="21" spans="1:10" s="80" customFormat="1" ht="12.75">
      <c r="A21" s="544" t="s">
        <v>161</v>
      </c>
      <c r="B21" s="348"/>
      <c r="C21" s="348">
        <v>1335</v>
      </c>
      <c r="D21" s="360"/>
      <c r="E21" s="608">
        <v>31</v>
      </c>
      <c r="F21" s="361"/>
      <c r="G21" s="360"/>
      <c r="H21" s="362"/>
      <c r="I21" s="363"/>
      <c r="J21" s="350">
        <f t="shared" si="0"/>
        <v>1366</v>
      </c>
    </row>
    <row r="22" spans="1:10" s="80" customFormat="1" ht="12.75">
      <c r="A22" s="544" t="s">
        <v>228</v>
      </c>
      <c r="B22" s="348"/>
      <c r="C22" s="348"/>
      <c r="D22" s="360"/>
      <c r="E22" s="348"/>
      <c r="F22" s="361"/>
      <c r="G22" s="360">
        <v>1244</v>
      </c>
      <c r="H22" s="362"/>
      <c r="I22" s="363"/>
      <c r="J22" s="350">
        <f t="shared" si="0"/>
        <v>1244</v>
      </c>
    </row>
    <row r="23" spans="1:10" s="80" customFormat="1" ht="12.75">
      <c r="A23" s="544" t="s">
        <v>162</v>
      </c>
      <c r="B23" s="347">
        <v>172798</v>
      </c>
      <c r="C23" s="347">
        <v>17672</v>
      </c>
      <c r="D23" s="360" t="s">
        <v>357</v>
      </c>
      <c r="E23" s="347">
        <v>4822</v>
      </c>
      <c r="F23" s="361"/>
      <c r="G23" s="360"/>
      <c r="H23" s="362"/>
      <c r="I23" s="364">
        <v>15680</v>
      </c>
      <c r="J23" s="350">
        <f t="shared" si="0"/>
        <v>210972</v>
      </c>
    </row>
    <row r="24" spans="1:10" s="80" customFormat="1" ht="12.75">
      <c r="A24" s="544" t="s">
        <v>163</v>
      </c>
      <c r="B24" s="347">
        <v>310383</v>
      </c>
      <c r="C24" s="347">
        <v>44667</v>
      </c>
      <c r="D24" s="360"/>
      <c r="E24" s="347">
        <v>775</v>
      </c>
      <c r="F24" s="361"/>
      <c r="G24" s="360"/>
      <c r="H24" s="362"/>
      <c r="I24" s="364">
        <v>53001</v>
      </c>
      <c r="J24" s="350">
        <f t="shared" si="0"/>
        <v>408826</v>
      </c>
    </row>
    <row r="25" spans="1:10" s="80" customFormat="1" ht="12.75">
      <c r="A25" s="544" t="s">
        <v>226</v>
      </c>
      <c r="B25" s="347">
        <v>5014</v>
      </c>
      <c r="C25" s="347"/>
      <c r="D25" s="360"/>
      <c r="E25" s="347">
        <v>720</v>
      </c>
      <c r="F25" s="361"/>
      <c r="G25" s="360"/>
      <c r="H25" s="362"/>
      <c r="I25" s="364"/>
      <c r="J25" s="350">
        <f t="shared" si="0"/>
        <v>5734</v>
      </c>
    </row>
    <row r="26" spans="1:10" s="80" customFormat="1" ht="12.75">
      <c r="A26" s="544" t="s">
        <v>199</v>
      </c>
      <c r="B26" s="347">
        <v>3846</v>
      </c>
      <c r="C26" s="347"/>
      <c r="D26" s="360"/>
      <c r="E26" s="347">
        <v>2342</v>
      </c>
      <c r="F26" s="361"/>
      <c r="G26" s="360"/>
      <c r="H26" s="362"/>
      <c r="I26" s="364"/>
      <c r="J26" s="350">
        <f t="shared" si="0"/>
        <v>6188</v>
      </c>
    </row>
    <row r="27" spans="1:10" s="80" customFormat="1" ht="12.75">
      <c r="A27" s="544" t="s">
        <v>370</v>
      </c>
      <c r="B27" s="347">
        <v>80</v>
      </c>
      <c r="C27" s="347"/>
      <c r="D27" s="360"/>
      <c r="E27" s="347"/>
      <c r="F27" s="361"/>
      <c r="G27" s="360"/>
      <c r="H27" s="362"/>
      <c r="I27" s="364"/>
      <c r="J27" s="350"/>
    </row>
    <row r="28" spans="1:10" s="80" customFormat="1" ht="12.75">
      <c r="A28" s="544" t="s">
        <v>227</v>
      </c>
      <c r="B28" s="347"/>
      <c r="C28" s="347"/>
      <c r="D28" s="360"/>
      <c r="E28" s="347"/>
      <c r="F28" s="361"/>
      <c r="G28" s="360"/>
      <c r="H28" s="362"/>
      <c r="I28" s="364">
        <v>500</v>
      </c>
      <c r="J28" s="350">
        <f t="shared" si="0"/>
        <v>500</v>
      </c>
    </row>
    <row r="29" spans="1:10" s="80" customFormat="1" ht="12.75">
      <c r="A29" s="544" t="s">
        <v>164</v>
      </c>
      <c r="B29" s="348">
        <v>7991</v>
      </c>
      <c r="C29" s="348"/>
      <c r="D29" s="360"/>
      <c r="E29" s="608">
        <v>398</v>
      </c>
      <c r="F29" s="361"/>
      <c r="G29" s="360">
        <v>1350</v>
      </c>
      <c r="H29" s="362"/>
      <c r="I29" s="607">
        <v>2500</v>
      </c>
      <c r="J29" s="350">
        <f t="shared" si="0"/>
        <v>12239</v>
      </c>
    </row>
    <row r="30" spans="1:10" s="80" customFormat="1" ht="13.5" thickBot="1">
      <c r="A30" s="544" t="s">
        <v>165</v>
      </c>
      <c r="B30" s="365"/>
      <c r="C30" s="366"/>
      <c r="D30" s="366"/>
      <c r="E30" s="365">
        <v>1633</v>
      </c>
      <c r="F30" s="367"/>
      <c r="G30" s="368"/>
      <c r="H30" s="369"/>
      <c r="I30" s="364">
        <v>1581</v>
      </c>
      <c r="J30" s="350">
        <f t="shared" si="0"/>
        <v>3214</v>
      </c>
    </row>
    <row r="31" spans="1:10" s="372" customFormat="1" ht="13.5" thickBot="1">
      <c r="A31" s="370" t="s">
        <v>14</v>
      </c>
      <c r="B31" s="371">
        <f>SUM(B8:B30)</f>
        <v>793676</v>
      </c>
      <c r="C31" s="371">
        <f aca="true" t="shared" si="1" ref="C31:I31">SUM(C8:C30)</f>
        <v>214746</v>
      </c>
      <c r="D31" s="371">
        <f t="shared" si="1"/>
        <v>69960</v>
      </c>
      <c r="E31" s="371">
        <f t="shared" si="1"/>
        <v>32296</v>
      </c>
      <c r="F31" s="371">
        <f t="shared" si="1"/>
        <v>102</v>
      </c>
      <c r="G31" s="371">
        <f t="shared" si="1"/>
        <v>7544</v>
      </c>
      <c r="H31" s="371">
        <f t="shared" si="1"/>
        <v>1195</v>
      </c>
      <c r="I31" s="371">
        <f t="shared" si="1"/>
        <v>326174</v>
      </c>
      <c r="J31" s="342">
        <f>SUM(B31:I31)</f>
        <v>1445693</v>
      </c>
    </row>
    <row r="32" s="80" customFormat="1" ht="12.75">
      <c r="E32" s="539"/>
    </row>
    <row r="33" spans="2:5" ht="12.75">
      <c r="B33" s="109"/>
      <c r="C33" s="109"/>
      <c r="E33" s="440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&amp;R2/1.sz. melléklete
...../2014. (......) Egyek Önk.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Q32"/>
  <sheetViews>
    <sheetView view="pageLayout" workbookViewId="0" topLeftCell="B4">
      <selection activeCell="O16" sqref="O16"/>
    </sheetView>
  </sheetViews>
  <sheetFormatPr defaultColWidth="9.00390625" defaultRowHeight="12.75"/>
  <cols>
    <col min="1" max="1" width="31.125" style="0" customWidth="1"/>
  </cols>
  <sheetData>
    <row r="3" spans="1:15" ht="18">
      <c r="A3" s="666" t="s">
        <v>92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</row>
    <row r="4" spans="1:15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8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2.75">
      <c r="A7" s="41" t="s">
        <v>0</v>
      </c>
      <c r="B7" s="42" t="s">
        <v>44</v>
      </c>
      <c r="C7" s="42" t="s">
        <v>45</v>
      </c>
      <c r="D7" s="42" t="s">
        <v>46</v>
      </c>
      <c r="E7" s="42" t="s">
        <v>47</v>
      </c>
      <c r="F7" s="42" t="s">
        <v>48</v>
      </c>
      <c r="G7" s="42" t="s">
        <v>49</v>
      </c>
      <c r="H7" s="42" t="s">
        <v>50</v>
      </c>
      <c r="I7" s="42" t="s">
        <v>51</v>
      </c>
      <c r="J7" s="42" t="s">
        <v>52</v>
      </c>
      <c r="K7" s="42" t="s">
        <v>53</v>
      </c>
      <c r="L7" s="42" t="s">
        <v>54</v>
      </c>
      <c r="M7" s="42" t="s">
        <v>55</v>
      </c>
      <c r="N7" s="42" t="s">
        <v>56</v>
      </c>
      <c r="O7" s="42" t="s">
        <v>28</v>
      </c>
    </row>
    <row r="8" spans="1:15" ht="12.75">
      <c r="A8" s="43" t="s">
        <v>57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>
        <f aca="true" t="shared" si="0" ref="O8:O16">SUM(C8:N8)</f>
        <v>0</v>
      </c>
    </row>
    <row r="9" spans="1:17" ht="35.25" customHeight="1">
      <c r="A9" s="106" t="s">
        <v>127</v>
      </c>
      <c r="B9" s="44">
        <v>343321</v>
      </c>
      <c r="C9" s="44">
        <v>35298</v>
      </c>
      <c r="D9" s="44">
        <v>63318</v>
      </c>
      <c r="E9" s="44">
        <v>63318</v>
      </c>
      <c r="F9" s="44">
        <v>63318</v>
      </c>
      <c r="G9" s="44">
        <v>63318</v>
      </c>
      <c r="H9" s="44">
        <v>87852</v>
      </c>
      <c r="I9" s="44">
        <v>87852</v>
      </c>
      <c r="J9" s="44">
        <v>87852</v>
      </c>
      <c r="K9" s="44">
        <v>87852</v>
      </c>
      <c r="L9" s="44">
        <v>66062</v>
      </c>
      <c r="M9" s="44">
        <v>47394</v>
      </c>
      <c r="N9" s="44">
        <v>47394</v>
      </c>
      <c r="O9" s="44">
        <f t="shared" si="0"/>
        <v>800828</v>
      </c>
      <c r="P9" s="560"/>
      <c r="Q9" s="1"/>
    </row>
    <row r="10" spans="1:17" ht="29.25" customHeight="1">
      <c r="A10" s="106" t="s">
        <v>135</v>
      </c>
      <c r="B10" s="44">
        <v>80979</v>
      </c>
      <c r="C10" s="44"/>
      <c r="D10" s="44">
        <v>15678</v>
      </c>
      <c r="E10" s="44">
        <v>15678</v>
      </c>
      <c r="F10" s="44">
        <v>12782</v>
      </c>
      <c r="G10" s="44">
        <v>11678</v>
      </c>
      <c r="H10" s="44">
        <v>13826</v>
      </c>
      <c r="I10" s="44">
        <v>23377</v>
      </c>
      <c r="J10" s="44">
        <v>23377</v>
      </c>
      <c r="K10" s="44">
        <v>23377</v>
      </c>
      <c r="L10" s="44">
        <v>35819</v>
      </c>
      <c r="M10" s="44">
        <v>29599</v>
      </c>
      <c r="N10" s="44">
        <v>9555</v>
      </c>
      <c r="O10" s="44">
        <f t="shared" si="0"/>
        <v>214746</v>
      </c>
      <c r="P10" s="560"/>
      <c r="Q10" s="1"/>
    </row>
    <row r="11" spans="1:17" ht="48" customHeight="1">
      <c r="A11" s="106" t="s">
        <v>149</v>
      </c>
      <c r="B11" s="44">
        <v>68920</v>
      </c>
      <c r="C11" s="44">
        <v>5743</v>
      </c>
      <c r="D11" s="44">
        <v>5743</v>
      </c>
      <c r="E11" s="44">
        <v>5743</v>
      </c>
      <c r="F11" s="44">
        <v>5743</v>
      </c>
      <c r="G11" s="44">
        <v>6043</v>
      </c>
      <c r="H11" s="44">
        <v>5743</v>
      </c>
      <c r="I11" s="44">
        <v>5743</v>
      </c>
      <c r="J11" s="44">
        <v>8969</v>
      </c>
      <c r="K11" s="44">
        <v>5743</v>
      </c>
      <c r="L11" s="44">
        <v>5743</v>
      </c>
      <c r="M11" s="44">
        <v>3257</v>
      </c>
      <c r="N11" s="44">
        <v>5747</v>
      </c>
      <c r="O11" s="44">
        <f t="shared" si="0"/>
        <v>69960</v>
      </c>
      <c r="P11" s="560"/>
      <c r="Q11" s="1"/>
    </row>
    <row r="12" spans="1:17" ht="12.75">
      <c r="A12" s="43" t="s">
        <v>125</v>
      </c>
      <c r="B12" s="44">
        <v>11604</v>
      </c>
      <c r="C12" s="44">
        <v>2805</v>
      </c>
      <c r="D12" s="44">
        <v>2805</v>
      </c>
      <c r="E12" s="44">
        <v>2805</v>
      </c>
      <c r="F12" s="44">
        <v>2805</v>
      </c>
      <c r="G12" s="44">
        <v>2805</v>
      </c>
      <c r="H12" s="44">
        <v>2807</v>
      </c>
      <c r="I12" s="44">
        <v>2807</v>
      </c>
      <c r="J12" s="44">
        <v>2807</v>
      </c>
      <c r="K12" s="44">
        <v>2807</v>
      </c>
      <c r="L12" s="44">
        <v>3604</v>
      </c>
      <c r="M12" s="44">
        <v>3604</v>
      </c>
      <c r="N12" s="44">
        <v>3604</v>
      </c>
      <c r="O12" s="44">
        <f t="shared" si="0"/>
        <v>36065</v>
      </c>
      <c r="P12" s="560"/>
      <c r="Q12" s="1"/>
    </row>
    <row r="13" spans="1:15" ht="12.75">
      <c r="A13" s="43" t="s">
        <v>150</v>
      </c>
      <c r="B13" s="44">
        <v>0</v>
      </c>
      <c r="C13" s="44"/>
      <c r="D13" s="44"/>
      <c r="E13" s="44"/>
      <c r="F13" s="44"/>
      <c r="G13" s="44"/>
      <c r="H13" s="44"/>
      <c r="I13" s="44">
        <v>8</v>
      </c>
      <c r="J13" s="44"/>
      <c r="K13" s="44"/>
      <c r="L13" s="44"/>
      <c r="M13" s="44">
        <v>102</v>
      </c>
      <c r="N13" s="44"/>
      <c r="O13" s="44">
        <f t="shared" si="0"/>
        <v>110</v>
      </c>
    </row>
    <row r="14" spans="1:16" ht="40.5" customHeight="1">
      <c r="A14" s="106" t="s">
        <v>147</v>
      </c>
      <c r="B14" s="44">
        <v>0</v>
      </c>
      <c r="C14" s="44"/>
      <c r="D14" s="44"/>
      <c r="E14" s="44"/>
      <c r="F14" s="44"/>
      <c r="G14" s="44">
        <v>1991</v>
      </c>
      <c r="H14" s="44"/>
      <c r="I14" s="44">
        <v>1192</v>
      </c>
      <c r="J14" s="44">
        <v>1192</v>
      </c>
      <c r="K14" s="44">
        <v>1192</v>
      </c>
      <c r="L14" s="44">
        <v>1192</v>
      </c>
      <c r="M14" s="44">
        <v>396</v>
      </c>
      <c r="N14" s="44">
        <v>389</v>
      </c>
      <c r="O14" s="44">
        <f t="shared" si="0"/>
        <v>7544</v>
      </c>
      <c r="P14" s="114"/>
    </row>
    <row r="15" spans="1:17" ht="56.25" customHeight="1">
      <c r="A15" s="106" t="s">
        <v>137</v>
      </c>
      <c r="B15" s="44">
        <v>16</v>
      </c>
      <c r="C15" s="44">
        <v>542</v>
      </c>
      <c r="D15" s="44">
        <v>542</v>
      </c>
      <c r="E15" s="44">
        <v>2</v>
      </c>
      <c r="F15" s="44">
        <v>2</v>
      </c>
      <c r="G15" s="44">
        <v>2</v>
      </c>
      <c r="H15" s="44">
        <v>2</v>
      </c>
      <c r="I15" s="44">
        <v>2</v>
      </c>
      <c r="J15" s="44">
        <v>2</v>
      </c>
      <c r="K15" s="44"/>
      <c r="L15" s="44"/>
      <c r="M15" s="44">
        <v>99</v>
      </c>
      <c r="N15" s="44"/>
      <c r="O15" s="44">
        <f t="shared" si="0"/>
        <v>1195</v>
      </c>
      <c r="Q15" s="2"/>
    </row>
    <row r="16" spans="1:16" ht="20.25" customHeight="1">
      <c r="A16" s="106" t="s">
        <v>145</v>
      </c>
      <c r="B16" s="44">
        <v>393421</v>
      </c>
      <c r="C16" s="44">
        <v>37428</v>
      </c>
      <c r="D16" s="44">
        <v>37428</v>
      </c>
      <c r="E16" s="44">
        <v>37428</v>
      </c>
      <c r="F16" s="44">
        <v>37428</v>
      </c>
      <c r="G16" s="44">
        <v>37428</v>
      </c>
      <c r="H16" s="44">
        <v>37425</v>
      </c>
      <c r="I16" s="44">
        <v>37735</v>
      </c>
      <c r="J16" s="44">
        <v>27735</v>
      </c>
      <c r="K16" s="44">
        <v>32154</v>
      </c>
      <c r="L16" s="44">
        <v>32154</v>
      </c>
      <c r="M16" s="44">
        <v>32154</v>
      </c>
      <c r="N16" s="44">
        <v>37090</v>
      </c>
      <c r="O16" s="44">
        <f t="shared" si="0"/>
        <v>423587</v>
      </c>
      <c r="P16" s="114"/>
    </row>
    <row r="17" spans="1:15" ht="12.75">
      <c r="A17" s="49" t="s">
        <v>58</v>
      </c>
      <c r="B17" s="50">
        <f aca="true" t="shared" si="1" ref="B17:O17">SUM(B9:B16)</f>
        <v>898261</v>
      </c>
      <c r="C17" s="50">
        <f t="shared" si="1"/>
        <v>81816</v>
      </c>
      <c r="D17" s="50">
        <f t="shared" si="1"/>
        <v>125514</v>
      </c>
      <c r="E17" s="50">
        <f t="shared" si="1"/>
        <v>124974</v>
      </c>
      <c r="F17" s="50">
        <f t="shared" si="1"/>
        <v>122078</v>
      </c>
      <c r="G17" s="50">
        <f t="shared" si="1"/>
        <v>123265</v>
      </c>
      <c r="H17" s="50">
        <f t="shared" si="1"/>
        <v>147655</v>
      </c>
      <c r="I17" s="50">
        <f t="shared" si="1"/>
        <v>158716</v>
      </c>
      <c r="J17" s="50">
        <f t="shared" si="1"/>
        <v>151934</v>
      </c>
      <c r="K17" s="50">
        <f t="shared" si="1"/>
        <v>153125</v>
      </c>
      <c r="L17" s="50">
        <f t="shared" si="1"/>
        <v>144574</v>
      </c>
      <c r="M17" s="50">
        <f t="shared" si="1"/>
        <v>116605</v>
      </c>
      <c r="N17" s="50">
        <f t="shared" si="1"/>
        <v>103779</v>
      </c>
      <c r="O17" s="50">
        <f t="shared" si="1"/>
        <v>1554035</v>
      </c>
    </row>
    <row r="18" spans="1:15" ht="12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12.7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2.75">
      <c r="A20" s="41" t="s">
        <v>0</v>
      </c>
      <c r="B20" s="42" t="s">
        <v>44</v>
      </c>
      <c r="C20" s="42" t="s">
        <v>45</v>
      </c>
      <c r="D20" s="42" t="s">
        <v>46</v>
      </c>
      <c r="E20" s="42" t="s">
        <v>47</v>
      </c>
      <c r="F20" s="42" t="s">
        <v>48</v>
      </c>
      <c r="G20" s="42" t="s">
        <v>49</v>
      </c>
      <c r="H20" s="42" t="s">
        <v>50</v>
      </c>
      <c r="I20" s="42" t="s">
        <v>51</v>
      </c>
      <c r="J20" s="42" t="s">
        <v>52</v>
      </c>
      <c r="K20" s="42" t="s">
        <v>53</v>
      </c>
      <c r="L20" s="42" t="s">
        <v>54</v>
      </c>
      <c r="M20" s="42" t="s">
        <v>55</v>
      </c>
      <c r="N20" s="42" t="s">
        <v>56</v>
      </c>
      <c r="O20" s="42" t="s">
        <v>28</v>
      </c>
    </row>
    <row r="21" spans="1:17" ht="12.75">
      <c r="A21" s="43" t="s">
        <v>59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Q21" s="1"/>
    </row>
    <row r="22" spans="1:17" ht="12.75">
      <c r="A22" s="43" t="s">
        <v>174</v>
      </c>
      <c r="B22" s="44">
        <v>146370</v>
      </c>
      <c r="C22" s="44">
        <v>42526</v>
      </c>
      <c r="D22" s="44">
        <v>42526</v>
      </c>
      <c r="E22" s="44">
        <v>42526</v>
      </c>
      <c r="F22" s="44">
        <v>42526</v>
      </c>
      <c r="G22" s="44">
        <v>42526</v>
      </c>
      <c r="H22" s="44">
        <v>42527</v>
      </c>
      <c r="I22" s="44">
        <v>31505</v>
      </c>
      <c r="J22" s="44">
        <v>31505</v>
      </c>
      <c r="K22" s="44">
        <v>31505</v>
      </c>
      <c r="L22" s="44">
        <v>60369</v>
      </c>
      <c r="M22" s="44">
        <v>61164</v>
      </c>
      <c r="N22" s="44">
        <v>60369</v>
      </c>
      <c r="O22" s="44">
        <f aca="true" t="shared" si="2" ref="O22:O31">SUM(C22:N22)</f>
        <v>531574</v>
      </c>
      <c r="P22" s="560"/>
      <c r="Q22" s="1"/>
    </row>
    <row r="23" spans="1:17" ht="40.5" customHeight="1">
      <c r="A23" s="106" t="s">
        <v>215</v>
      </c>
      <c r="B23" s="44">
        <v>28467</v>
      </c>
      <c r="C23" s="44">
        <v>6852</v>
      </c>
      <c r="D23" s="44">
        <v>6852</v>
      </c>
      <c r="E23" s="44">
        <v>6852</v>
      </c>
      <c r="F23" s="44">
        <v>6852</v>
      </c>
      <c r="G23" s="44">
        <v>6852</v>
      </c>
      <c r="H23" s="44">
        <v>6854</v>
      </c>
      <c r="I23" s="44">
        <v>5099</v>
      </c>
      <c r="J23" s="44">
        <v>5099</v>
      </c>
      <c r="K23" s="44">
        <v>5099</v>
      </c>
      <c r="L23" s="44">
        <v>9133</v>
      </c>
      <c r="M23" s="44">
        <v>9137</v>
      </c>
      <c r="N23" s="44">
        <v>9132</v>
      </c>
      <c r="O23" s="44">
        <f t="shared" si="2"/>
        <v>83813</v>
      </c>
      <c r="P23" s="560"/>
      <c r="Q23" s="1"/>
    </row>
    <row r="24" spans="1:17" ht="12.75">
      <c r="A24" s="43" t="s">
        <v>176</v>
      </c>
      <c r="B24" s="79">
        <v>102955</v>
      </c>
      <c r="C24" s="44">
        <v>14843</v>
      </c>
      <c r="D24" s="44">
        <v>14843</v>
      </c>
      <c r="E24" s="44">
        <v>14843</v>
      </c>
      <c r="F24" s="44">
        <v>14843</v>
      </c>
      <c r="G24" s="44">
        <v>14843</v>
      </c>
      <c r="H24" s="44">
        <v>14930</v>
      </c>
      <c r="I24" s="44">
        <v>11062</v>
      </c>
      <c r="J24" s="44">
        <v>11062</v>
      </c>
      <c r="K24" s="44">
        <v>11062</v>
      </c>
      <c r="L24" s="44">
        <v>16209</v>
      </c>
      <c r="M24" s="44">
        <v>16212</v>
      </c>
      <c r="N24" s="44">
        <v>15538</v>
      </c>
      <c r="O24" s="44">
        <f>SUM(C24:N24)</f>
        <v>170290</v>
      </c>
      <c r="P24" s="560"/>
      <c r="Q24" s="1"/>
    </row>
    <row r="25" spans="1:16" ht="18" customHeight="1">
      <c r="A25" s="43" t="s">
        <v>177</v>
      </c>
      <c r="B25" s="44">
        <v>127964</v>
      </c>
      <c r="C25" s="44">
        <v>10664</v>
      </c>
      <c r="D25" s="44">
        <v>10664</v>
      </c>
      <c r="E25" s="44">
        <v>10664</v>
      </c>
      <c r="F25" s="44">
        <v>10664</v>
      </c>
      <c r="G25" s="44">
        <v>11664</v>
      </c>
      <c r="H25" s="44">
        <v>10664</v>
      </c>
      <c r="I25" s="44">
        <v>11419</v>
      </c>
      <c r="J25" s="44">
        <v>11419</v>
      </c>
      <c r="K25" s="44">
        <v>11411</v>
      </c>
      <c r="L25" s="44">
        <v>6443</v>
      </c>
      <c r="M25" s="44">
        <v>6441</v>
      </c>
      <c r="N25" s="44">
        <v>6441</v>
      </c>
      <c r="O25" s="44">
        <f>SUM(C25:N25)</f>
        <v>118558</v>
      </c>
      <c r="P25" s="560"/>
    </row>
    <row r="26" spans="1:16" ht="22.5">
      <c r="A26" s="106" t="s">
        <v>216</v>
      </c>
      <c r="B26" s="44">
        <v>90387</v>
      </c>
      <c r="C26" s="44">
        <v>7532</v>
      </c>
      <c r="D26" s="44">
        <v>7532</v>
      </c>
      <c r="E26" s="44">
        <v>7532</v>
      </c>
      <c r="F26" s="44">
        <v>6532</v>
      </c>
      <c r="G26" s="44">
        <v>7415</v>
      </c>
      <c r="H26" s="44">
        <v>7532</v>
      </c>
      <c r="I26" s="44">
        <v>8572</v>
      </c>
      <c r="J26" s="44">
        <v>8572</v>
      </c>
      <c r="K26" s="44">
        <v>8572</v>
      </c>
      <c r="L26" s="44">
        <v>7713</v>
      </c>
      <c r="M26" s="44">
        <v>7713</v>
      </c>
      <c r="N26" s="44">
        <v>7714</v>
      </c>
      <c r="O26" s="44">
        <f t="shared" si="2"/>
        <v>92931</v>
      </c>
      <c r="P26" s="560"/>
    </row>
    <row r="27" spans="1:15" s="80" customFormat="1" ht="12.75">
      <c r="A27" s="78" t="s">
        <v>217</v>
      </c>
      <c r="B27" s="79">
        <v>152276</v>
      </c>
      <c r="C27" s="79"/>
      <c r="D27" s="79"/>
      <c r="E27" s="79"/>
      <c r="F27" s="79"/>
      <c r="G27" s="79">
        <v>202</v>
      </c>
      <c r="H27" s="79"/>
      <c r="I27" s="79">
        <v>9750</v>
      </c>
      <c r="J27" s="79">
        <v>13421</v>
      </c>
      <c r="K27" s="79">
        <v>48203</v>
      </c>
      <c r="L27" s="79">
        <v>6887</v>
      </c>
      <c r="M27" s="79">
        <v>26734</v>
      </c>
      <c r="N27" s="79">
        <v>26734</v>
      </c>
      <c r="O27" s="79">
        <f>SUM(C27:N27)</f>
        <v>131931</v>
      </c>
    </row>
    <row r="28" spans="1:16" ht="12.75">
      <c r="A28" s="43" t="s">
        <v>178</v>
      </c>
      <c r="B28" s="44">
        <v>75008</v>
      </c>
      <c r="C28" s="44">
        <v>15657</v>
      </c>
      <c r="D28" s="44">
        <v>15657</v>
      </c>
      <c r="E28" s="44">
        <v>15657</v>
      </c>
      <c r="F28" s="44">
        <v>15657</v>
      </c>
      <c r="G28" s="44">
        <v>15657</v>
      </c>
      <c r="H28" s="44">
        <v>15657</v>
      </c>
      <c r="I28" s="44">
        <v>12000</v>
      </c>
      <c r="J28" s="44">
        <v>12000</v>
      </c>
      <c r="K28" s="44">
        <v>12000</v>
      </c>
      <c r="L28" s="44">
        <v>21883</v>
      </c>
      <c r="M28" s="44">
        <v>23892</v>
      </c>
      <c r="N28" s="44">
        <v>20884</v>
      </c>
      <c r="O28" s="44">
        <f t="shared" si="2"/>
        <v>196601</v>
      </c>
      <c r="P28" s="560"/>
    </row>
    <row r="29" spans="1:16" ht="36.75" customHeight="1">
      <c r="A29" s="106" t="s">
        <v>179</v>
      </c>
      <c r="B29" s="44">
        <v>62604</v>
      </c>
      <c r="C29" s="44"/>
      <c r="D29" s="44"/>
      <c r="E29" s="44">
        <v>150</v>
      </c>
      <c r="F29" s="44">
        <v>1581</v>
      </c>
      <c r="G29" s="44"/>
      <c r="H29" s="44">
        <v>2957</v>
      </c>
      <c r="I29" s="44">
        <v>1957</v>
      </c>
      <c r="J29" s="44">
        <v>2154</v>
      </c>
      <c r="K29" s="44">
        <v>55001</v>
      </c>
      <c r="L29" s="44">
        <v>3160</v>
      </c>
      <c r="M29" s="44"/>
      <c r="N29" s="44"/>
      <c r="O29" s="44">
        <f t="shared" si="2"/>
        <v>66960</v>
      </c>
      <c r="P29" s="560"/>
    </row>
    <row r="30" spans="1:15" ht="12.75">
      <c r="A30" s="43" t="s">
        <v>180</v>
      </c>
      <c r="B30" s="79">
        <v>1887</v>
      </c>
      <c r="C30" s="44">
        <v>30</v>
      </c>
      <c r="D30" s="44"/>
      <c r="E30" s="44">
        <v>30</v>
      </c>
      <c r="F30" s="44">
        <v>30</v>
      </c>
      <c r="G30" s="44"/>
      <c r="H30" s="44"/>
      <c r="I30" s="44"/>
      <c r="J30" s="44">
        <v>1797</v>
      </c>
      <c r="K30" s="44"/>
      <c r="L30" s="44"/>
      <c r="M30" s="44">
        <v>340</v>
      </c>
      <c r="N30" s="44"/>
      <c r="O30" s="44">
        <f t="shared" si="2"/>
        <v>2227</v>
      </c>
    </row>
    <row r="31" spans="1:16" ht="12.75">
      <c r="A31" s="43" t="s">
        <v>191</v>
      </c>
      <c r="B31" s="79">
        <v>110343</v>
      </c>
      <c r="C31" s="44">
        <v>21052</v>
      </c>
      <c r="D31" s="44">
        <v>21052</v>
      </c>
      <c r="E31" s="44">
        <v>21052</v>
      </c>
      <c r="F31" s="44">
        <v>21052</v>
      </c>
      <c r="G31" s="44">
        <v>21052</v>
      </c>
      <c r="H31" s="44">
        <v>22398</v>
      </c>
      <c r="I31" s="44">
        <v>14484</v>
      </c>
      <c r="J31" s="44">
        <v>14484</v>
      </c>
      <c r="K31" s="44">
        <v>2524</v>
      </c>
      <c r="L31" s="44"/>
      <c r="M31" s="44"/>
      <c r="N31" s="44"/>
      <c r="O31" s="44">
        <f t="shared" si="2"/>
        <v>159150</v>
      </c>
      <c r="P31" s="560"/>
    </row>
    <row r="32" spans="1:15" ht="12.75">
      <c r="A32" s="49" t="s">
        <v>60</v>
      </c>
      <c r="B32" s="50">
        <f aca="true" t="shared" si="3" ref="B32:O32">SUM(B22:B31)</f>
        <v>898261</v>
      </c>
      <c r="C32" s="50">
        <f t="shared" si="3"/>
        <v>119156</v>
      </c>
      <c r="D32" s="50">
        <f t="shared" si="3"/>
        <v>119126</v>
      </c>
      <c r="E32" s="50">
        <f t="shared" si="3"/>
        <v>119306</v>
      </c>
      <c r="F32" s="50">
        <f t="shared" si="3"/>
        <v>119737</v>
      </c>
      <c r="G32" s="50">
        <f t="shared" si="3"/>
        <v>120211</v>
      </c>
      <c r="H32" s="50">
        <f t="shared" si="3"/>
        <v>123519</v>
      </c>
      <c r="I32" s="50">
        <f t="shared" si="3"/>
        <v>105848</v>
      </c>
      <c r="J32" s="50">
        <f t="shared" si="3"/>
        <v>111513</v>
      </c>
      <c r="K32" s="50">
        <f t="shared" si="3"/>
        <v>185377</v>
      </c>
      <c r="L32" s="50">
        <f t="shared" si="3"/>
        <v>131797</v>
      </c>
      <c r="M32" s="50">
        <f t="shared" si="3"/>
        <v>151633</v>
      </c>
      <c r="N32" s="50">
        <f t="shared" si="3"/>
        <v>146812</v>
      </c>
      <c r="O32" s="50">
        <f t="shared" si="3"/>
        <v>1554035</v>
      </c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landscape" paperSize="9" scale="61" r:id="rId1"/>
  <headerFooter alignWithMargins="0">
    <oddHeader>&amp;R8 sz. melléklet
.../2014.(....) Egyek Önk.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B1">
      <selection activeCell="G20" sqref="G20"/>
    </sheetView>
  </sheetViews>
  <sheetFormatPr defaultColWidth="9.00390625" defaultRowHeight="12.75"/>
  <cols>
    <col min="1" max="1" width="33.25390625" style="3" customWidth="1"/>
    <col min="2" max="2" width="12.00390625" style="3" bestFit="1" customWidth="1"/>
    <col min="3" max="3" width="33.75390625" style="3" customWidth="1"/>
    <col min="4" max="4" width="15.75390625" style="142" customWidth="1"/>
    <col min="5" max="5" width="11.75390625" style="3" customWidth="1"/>
  </cols>
  <sheetData>
    <row r="1" ht="12.75">
      <c r="D1" s="141"/>
    </row>
    <row r="2" spans="1:3" ht="12.75">
      <c r="A2" s="6" t="s">
        <v>30</v>
      </c>
      <c r="B2" s="6"/>
      <c r="C2" s="6"/>
    </row>
    <row r="3" spans="1:3" ht="12.75">
      <c r="A3" s="6"/>
      <c r="B3" s="6"/>
      <c r="C3" s="6"/>
    </row>
    <row r="4" spans="1:2" ht="12.75">
      <c r="A4" s="6"/>
      <c r="B4" s="6"/>
    </row>
    <row r="5" ht="13.5" thickBot="1">
      <c r="D5" s="142" t="s">
        <v>12</v>
      </c>
    </row>
    <row r="6" spans="1:5" ht="12.75">
      <c r="A6" s="11"/>
      <c r="B6" s="14" t="s">
        <v>91</v>
      </c>
      <c r="C6" s="235"/>
      <c r="D6" s="14" t="s">
        <v>91</v>
      </c>
      <c r="E6"/>
    </row>
    <row r="7" spans="1:5" ht="12.75">
      <c r="A7" s="12" t="s">
        <v>18</v>
      </c>
      <c r="B7" s="12"/>
      <c r="C7" s="7" t="s">
        <v>19</v>
      </c>
      <c r="D7" s="12"/>
      <c r="E7"/>
    </row>
    <row r="8" spans="1:5" ht="13.5" thickBot="1">
      <c r="A8" s="13"/>
      <c r="B8" s="15" t="s">
        <v>15</v>
      </c>
      <c r="C8" s="234"/>
      <c r="D8" s="15" t="s">
        <v>15</v>
      </c>
      <c r="E8"/>
    </row>
    <row r="9" spans="1:5" ht="12.75">
      <c r="A9" s="7"/>
      <c r="B9" s="16"/>
      <c r="C9" s="7"/>
      <c r="D9" s="11"/>
      <c r="E9"/>
    </row>
    <row r="10" spans="1:5" ht="13.5" thickBot="1">
      <c r="A10" s="47" t="s">
        <v>20</v>
      </c>
      <c r="B10" s="9"/>
      <c r="C10" s="47" t="s">
        <v>1</v>
      </c>
      <c r="D10" s="9"/>
      <c r="E10"/>
    </row>
    <row r="11" spans="1:5" ht="25.5">
      <c r="A11" s="344" t="s">
        <v>174</v>
      </c>
      <c r="B11" s="329">
        <v>531574</v>
      </c>
      <c r="C11" s="333" t="s">
        <v>127</v>
      </c>
      <c r="D11" s="323">
        <v>800828</v>
      </c>
      <c r="E11"/>
    </row>
    <row r="12" spans="1:5" ht="25.5" customHeight="1">
      <c r="A12" s="345" t="s">
        <v>215</v>
      </c>
      <c r="B12" s="330">
        <v>83813</v>
      </c>
      <c r="C12" s="334" t="s">
        <v>221</v>
      </c>
      <c r="D12" s="324">
        <v>69960</v>
      </c>
      <c r="E12"/>
    </row>
    <row r="13" spans="1:7" ht="14.25" customHeight="1">
      <c r="A13" s="344" t="s">
        <v>176</v>
      </c>
      <c r="B13" s="330">
        <v>170290</v>
      </c>
      <c r="C13" s="335" t="s">
        <v>125</v>
      </c>
      <c r="D13" s="324">
        <v>36065</v>
      </c>
      <c r="E13" s="162"/>
      <c r="F13" s="1"/>
      <c r="G13" s="162"/>
    </row>
    <row r="14" spans="1:5" ht="12.75">
      <c r="A14" s="344" t="s">
        <v>177</v>
      </c>
      <c r="B14" s="330">
        <v>118558</v>
      </c>
      <c r="C14" s="327" t="s">
        <v>147</v>
      </c>
      <c r="D14" s="324">
        <v>7544</v>
      </c>
      <c r="E14"/>
    </row>
    <row r="15" spans="1:7" ht="12.75">
      <c r="A15" s="344" t="s">
        <v>218</v>
      </c>
      <c r="B15" s="531">
        <v>92931</v>
      </c>
      <c r="C15" s="334" t="s">
        <v>222</v>
      </c>
      <c r="D15" s="324">
        <v>90478</v>
      </c>
      <c r="E15"/>
      <c r="G15" s="2"/>
    </row>
    <row r="16" spans="1:5" ht="15.75" customHeight="1">
      <c r="A16" s="344" t="s">
        <v>219</v>
      </c>
      <c r="B16" s="531">
        <v>201</v>
      </c>
      <c r="C16" s="335"/>
      <c r="D16" s="324"/>
      <c r="E16"/>
    </row>
    <row r="17" spans="1:5" ht="15.75" customHeight="1" thickBot="1">
      <c r="A17" s="344" t="s">
        <v>191</v>
      </c>
      <c r="B17" s="532"/>
      <c r="C17" s="336"/>
      <c r="D17" s="339"/>
      <c r="E17"/>
    </row>
    <row r="18" spans="1:5" ht="12.75">
      <c r="A18" s="321" t="s">
        <v>21</v>
      </c>
      <c r="B18" s="533">
        <f>SUM(B11:B17)</f>
        <v>997367</v>
      </c>
      <c r="C18" s="332" t="s">
        <v>22</v>
      </c>
      <c r="D18" s="322">
        <f>SUM(D11:D17)</f>
        <v>1004875</v>
      </c>
      <c r="E18"/>
    </row>
    <row r="19" spans="1:5" ht="12.75">
      <c r="A19" s="5"/>
      <c r="B19" s="534"/>
      <c r="C19" s="10"/>
      <c r="D19" s="319"/>
      <c r="E19"/>
    </row>
    <row r="20" spans="1:5" ht="13.5" thickBot="1">
      <c r="A20" s="47" t="s">
        <v>23</v>
      </c>
      <c r="B20" s="534"/>
      <c r="C20" s="239" t="s">
        <v>24</v>
      </c>
      <c r="D20" s="319"/>
      <c r="E20"/>
    </row>
    <row r="21" spans="1:5" ht="25.5">
      <c r="A21" s="326" t="s">
        <v>220</v>
      </c>
      <c r="B21" s="535">
        <v>131730</v>
      </c>
      <c r="C21" s="337" t="s">
        <v>135</v>
      </c>
      <c r="D21" s="323">
        <v>214746</v>
      </c>
      <c r="E21"/>
    </row>
    <row r="22" spans="1:5" ht="12.75">
      <c r="A22" s="327" t="s">
        <v>178</v>
      </c>
      <c r="B22" s="330">
        <v>196601</v>
      </c>
      <c r="C22" s="334" t="s">
        <v>150</v>
      </c>
      <c r="D22" s="324">
        <v>110</v>
      </c>
      <c r="E22"/>
    </row>
    <row r="23" spans="1:5" ht="12.75">
      <c r="A23" s="327" t="s">
        <v>179</v>
      </c>
      <c r="B23" s="330">
        <v>66960</v>
      </c>
      <c r="C23" s="334" t="s">
        <v>137</v>
      </c>
      <c r="D23" s="324">
        <v>1195</v>
      </c>
      <c r="E23"/>
    </row>
    <row r="24" spans="1:5" ht="15" customHeight="1">
      <c r="A24" s="327" t="s">
        <v>180</v>
      </c>
      <c r="B24" s="330">
        <v>2227</v>
      </c>
      <c r="C24" s="335" t="s">
        <v>223</v>
      </c>
      <c r="D24" s="324">
        <v>244127</v>
      </c>
      <c r="E24"/>
    </row>
    <row r="25" spans="1:5" ht="15" customHeight="1" thickBot="1">
      <c r="A25" s="328" t="s">
        <v>191</v>
      </c>
      <c r="B25" s="331">
        <v>70168</v>
      </c>
      <c r="C25" s="338" t="s">
        <v>225</v>
      </c>
      <c r="D25" s="325">
        <v>220126</v>
      </c>
      <c r="E25"/>
    </row>
    <row r="26" spans="1:5" ht="12.75">
      <c r="A26" s="321" t="s">
        <v>25</v>
      </c>
      <c r="B26" s="322">
        <f>SUM(B21:B25)</f>
        <v>467686</v>
      </c>
      <c r="C26" s="332" t="s">
        <v>26</v>
      </c>
      <c r="D26" s="322">
        <f>SUM(D21:D24)</f>
        <v>460178</v>
      </c>
      <c r="E26"/>
    </row>
    <row r="27" spans="1:5" ht="12.75">
      <c r="A27" s="5"/>
      <c r="B27" s="319"/>
      <c r="C27" s="10"/>
      <c r="D27" s="340"/>
      <c r="E27"/>
    </row>
    <row r="28" spans="1:5" ht="13.5" thickBot="1">
      <c r="A28" s="8" t="s">
        <v>27</v>
      </c>
      <c r="B28" s="320">
        <f>B18+B26</f>
        <v>1465053</v>
      </c>
      <c r="C28" s="17" t="s">
        <v>27</v>
      </c>
      <c r="D28" s="320">
        <f>D18+D26</f>
        <v>1465053</v>
      </c>
      <c r="E28"/>
    </row>
    <row r="29" ht="12.75">
      <c r="E29" s="107"/>
    </row>
    <row r="30" ht="12.75">
      <c r="E30" s="4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&amp;R10. sz. melléklet
.../2014.(...) Egyek Önk.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6">
      <pane xSplit="1" topLeftCell="G1" activePane="topRight" state="frozen"/>
      <selection pane="topLeft" activeCell="A6" sqref="A6"/>
      <selection pane="topRight" activeCell="F27" sqref="F27"/>
    </sheetView>
  </sheetViews>
  <sheetFormatPr defaultColWidth="9.00390625" defaultRowHeight="12.75"/>
  <cols>
    <col min="1" max="1" width="49.375" style="0" bestFit="1" customWidth="1"/>
    <col min="2" max="2" width="13.875" style="0" customWidth="1"/>
    <col min="3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6" ht="36.75" customHeight="1">
      <c r="A1" s="622" t="s">
        <v>115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</row>
    <row r="4" ht="13.5" thickBot="1"/>
    <row r="5" spans="1:10" ht="79.5" customHeight="1" thickBot="1">
      <c r="A5" s="620" t="s">
        <v>151</v>
      </c>
      <c r="B5" s="149" t="s">
        <v>127</v>
      </c>
      <c r="C5" s="149" t="s">
        <v>135</v>
      </c>
      <c r="D5" s="149" t="s">
        <v>149</v>
      </c>
      <c r="E5" s="149" t="s">
        <v>125</v>
      </c>
      <c r="F5" s="149" t="s">
        <v>150</v>
      </c>
      <c r="G5" s="149" t="s">
        <v>147</v>
      </c>
      <c r="H5" s="149" t="s">
        <v>137</v>
      </c>
      <c r="I5" s="149" t="s">
        <v>145</v>
      </c>
      <c r="J5" s="150" t="s">
        <v>14</v>
      </c>
    </row>
    <row r="6" spans="1:10" ht="25.5" customHeight="1" thickBot="1">
      <c r="A6" s="621"/>
      <c r="B6" s="178" t="s">
        <v>101</v>
      </c>
      <c r="C6" s="178" t="s">
        <v>101</v>
      </c>
      <c r="D6" s="178" t="s">
        <v>101</v>
      </c>
      <c r="E6" s="178" t="s">
        <v>101</v>
      </c>
      <c r="F6" s="178" t="s">
        <v>101</v>
      </c>
      <c r="G6" s="178" t="s">
        <v>101</v>
      </c>
      <c r="H6" s="178" t="s">
        <v>101</v>
      </c>
      <c r="I6" s="178" t="s">
        <v>101</v>
      </c>
      <c r="J6" s="178" t="s">
        <v>101</v>
      </c>
    </row>
    <row r="7" spans="1:10" ht="12.75">
      <c r="A7" s="147" t="s">
        <v>152</v>
      </c>
      <c r="B7" s="143"/>
      <c r="C7" s="143">
        <v>9</v>
      </c>
      <c r="D7" s="143"/>
      <c r="E7" s="143"/>
      <c r="F7" s="143"/>
      <c r="G7" s="143"/>
      <c r="H7" s="143">
        <v>1080</v>
      </c>
      <c r="I7" s="217">
        <v>5071</v>
      </c>
      <c r="J7" s="179">
        <f aca="true" t="shared" si="0" ref="J7:J28">SUM(B7:I7)</f>
        <v>6160</v>
      </c>
    </row>
    <row r="8" spans="1:10" ht="12.75">
      <c r="A8" s="147" t="s">
        <v>229</v>
      </c>
      <c r="B8" s="143"/>
      <c r="C8" s="143"/>
      <c r="D8" s="143"/>
      <c r="E8" s="143"/>
      <c r="F8" s="143"/>
      <c r="G8" s="143"/>
      <c r="H8" s="143"/>
      <c r="I8" s="217">
        <v>2324</v>
      </c>
      <c r="J8" s="179">
        <f t="shared" si="0"/>
        <v>2324</v>
      </c>
    </row>
    <row r="9" spans="1:10" ht="12.75">
      <c r="A9" s="147" t="s">
        <v>153</v>
      </c>
      <c r="B9" s="143"/>
      <c r="C9" s="143">
        <v>77350</v>
      </c>
      <c r="D9" s="143"/>
      <c r="E9" s="143"/>
      <c r="F9" s="143"/>
      <c r="G9" s="143"/>
      <c r="H9" s="143"/>
      <c r="I9" s="217">
        <v>4067</v>
      </c>
      <c r="J9" s="179">
        <f t="shared" si="0"/>
        <v>81417</v>
      </c>
    </row>
    <row r="10" spans="1:10" ht="21.75">
      <c r="A10" s="278" t="s">
        <v>166</v>
      </c>
      <c r="B10" s="143"/>
      <c r="C10" s="143"/>
      <c r="D10" s="143"/>
      <c r="E10" s="143">
        <v>122</v>
      </c>
      <c r="F10" s="143"/>
      <c r="G10" s="143"/>
      <c r="H10" s="143"/>
      <c r="I10" s="217"/>
      <c r="J10" s="179">
        <f t="shared" si="0"/>
        <v>122</v>
      </c>
    </row>
    <row r="11" spans="1:10" ht="12.75">
      <c r="A11" s="223" t="s">
        <v>154</v>
      </c>
      <c r="B11" s="143"/>
      <c r="C11" s="143"/>
      <c r="D11" s="143"/>
      <c r="E11" s="143">
        <v>4387</v>
      </c>
      <c r="F11" s="143"/>
      <c r="G11" s="143"/>
      <c r="H11" s="143"/>
      <c r="I11" s="217"/>
      <c r="J11" s="179">
        <f t="shared" si="0"/>
        <v>4387</v>
      </c>
    </row>
    <row r="12" spans="1:10" ht="21" customHeight="1">
      <c r="A12" s="278" t="s">
        <v>155</v>
      </c>
      <c r="B12" s="143"/>
      <c r="C12" s="143"/>
      <c r="D12" s="143"/>
      <c r="E12" s="143">
        <v>12256</v>
      </c>
      <c r="F12" s="143"/>
      <c r="G12" s="143"/>
      <c r="H12" s="143"/>
      <c r="I12" s="217">
        <v>1633</v>
      </c>
      <c r="J12" s="179">
        <f t="shared" si="0"/>
        <v>13889</v>
      </c>
    </row>
    <row r="13" spans="1:10" ht="21" customHeight="1">
      <c r="A13" s="278" t="s">
        <v>376</v>
      </c>
      <c r="B13" s="143"/>
      <c r="C13" s="143"/>
      <c r="D13" s="143"/>
      <c r="E13" s="143"/>
      <c r="F13" s="143"/>
      <c r="G13" s="143"/>
      <c r="H13" s="143"/>
      <c r="I13" s="217">
        <v>3366</v>
      </c>
      <c r="J13" s="179">
        <f t="shared" si="0"/>
        <v>3366</v>
      </c>
    </row>
    <row r="14" spans="1:10" ht="12.75">
      <c r="A14" s="374" t="s">
        <v>156</v>
      </c>
      <c r="B14" s="143">
        <v>4005</v>
      </c>
      <c r="C14" s="143">
        <v>20993</v>
      </c>
      <c r="D14" s="143"/>
      <c r="E14" s="143">
        <v>3971</v>
      </c>
      <c r="F14" s="143">
        <v>102</v>
      </c>
      <c r="G14" s="143">
        <v>4950</v>
      </c>
      <c r="H14" s="143">
        <v>115</v>
      </c>
      <c r="I14" s="217">
        <v>175</v>
      </c>
      <c r="J14" s="179">
        <f t="shared" si="0"/>
        <v>34311</v>
      </c>
    </row>
    <row r="15" spans="1:10" s="87" customFormat="1" ht="12.75">
      <c r="A15" s="148" t="s">
        <v>199</v>
      </c>
      <c r="B15" s="191">
        <v>3846</v>
      </c>
      <c r="C15" s="191"/>
      <c r="D15" s="190"/>
      <c r="E15" s="191">
        <v>2342</v>
      </c>
      <c r="F15" s="220"/>
      <c r="G15" s="190"/>
      <c r="H15" s="279"/>
      <c r="I15" s="285"/>
      <c r="J15" s="179">
        <f t="shared" si="0"/>
        <v>6188</v>
      </c>
    </row>
    <row r="16" spans="1:10" s="87" customFormat="1" ht="12.75">
      <c r="A16" s="148" t="s">
        <v>370</v>
      </c>
      <c r="B16" s="191">
        <v>80</v>
      </c>
      <c r="C16" s="191"/>
      <c r="D16" s="190"/>
      <c r="E16" s="191"/>
      <c r="F16" s="220"/>
      <c r="G16" s="190"/>
      <c r="H16" s="279"/>
      <c r="I16" s="546"/>
      <c r="J16" s="179">
        <f t="shared" si="0"/>
        <v>80</v>
      </c>
    </row>
    <row r="17" spans="1:10" ht="12.75">
      <c r="A17" s="147" t="s">
        <v>157</v>
      </c>
      <c r="B17" s="143">
        <v>276904</v>
      </c>
      <c r="C17" s="143">
        <v>52720</v>
      </c>
      <c r="D17" s="143"/>
      <c r="E17" s="143">
        <v>0</v>
      </c>
      <c r="F17" s="143"/>
      <c r="G17" s="144"/>
      <c r="H17" s="144"/>
      <c r="I17" s="218">
        <v>7969</v>
      </c>
      <c r="J17" s="179">
        <f t="shared" si="0"/>
        <v>337593</v>
      </c>
    </row>
    <row r="18" spans="1:10" ht="21.75">
      <c r="A18" s="278" t="s">
        <v>158</v>
      </c>
      <c r="B18" s="143"/>
      <c r="C18" s="143"/>
      <c r="D18" s="143">
        <v>69960</v>
      </c>
      <c r="E18" s="143">
        <v>839</v>
      </c>
      <c r="F18" s="143"/>
      <c r="G18" s="143"/>
      <c r="H18" s="143"/>
      <c r="I18" s="217">
        <v>2024</v>
      </c>
      <c r="J18" s="179">
        <f t="shared" si="0"/>
        <v>72823</v>
      </c>
    </row>
    <row r="19" spans="1:10" ht="12.75">
      <c r="A19" s="147" t="s">
        <v>159</v>
      </c>
      <c r="B19" s="102"/>
      <c r="C19" s="102"/>
      <c r="D19" s="145"/>
      <c r="E19" s="102"/>
      <c r="F19" s="219"/>
      <c r="G19" s="180"/>
      <c r="H19" s="145"/>
      <c r="I19" s="284">
        <v>220126</v>
      </c>
      <c r="J19" s="179">
        <f t="shared" si="0"/>
        <v>220126</v>
      </c>
    </row>
    <row r="20" spans="1:10" ht="12.75">
      <c r="A20" s="147" t="s">
        <v>160</v>
      </c>
      <c r="B20" s="102"/>
      <c r="C20" s="145"/>
      <c r="D20" s="145"/>
      <c r="E20" s="102"/>
      <c r="F20" s="219"/>
      <c r="G20" s="145"/>
      <c r="H20" s="145"/>
      <c r="I20" s="284">
        <v>6157</v>
      </c>
      <c r="J20" s="179">
        <f t="shared" si="0"/>
        <v>6157</v>
      </c>
    </row>
    <row r="21" spans="1:10" ht="12.75">
      <c r="A21" s="544" t="s">
        <v>233</v>
      </c>
      <c r="B21" s="191">
        <v>9187</v>
      </c>
      <c r="C21" s="190"/>
      <c r="D21" s="190"/>
      <c r="E21" s="191"/>
      <c r="F21" s="220"/>
      <c r="G21" s="190"/>
      <c r="H21" s="279"/>
      <c r="I21" s="546"/>
      <c r="J21" s="179">
        <f t="shared" si="0"/>
        <v>9187</v>
      </c>
    </row>
    <row r="22" spans="1:10" ht="12.75">
      <c r="A22" s="373" t="s">
        <v>161</v>
      </c>
      <c r="B22" s="191"/>
      <c r="C22" s="191">
        <v>1335</v>
      </c>
      <c r="D22" s="190"/>
      <c r="E22" s="191"/>
      <c r="F22" s="220"/>
      <c r="G22" s="190"/>
      <c r="H22" s="279"/>
      <c r="I22" s="285"/>
      <c r="J22" s="179">
        <f t="shared" si="0"/>
        <v>1335</v>
      </c>
    </row>
    <row r="23" spans="1:10" s="185" customFormat="1" ht="12.75">
      <c r="A23" s="148" t="s">
        <v>230</v>
      </c>
      <c r="B23" s="191"/>
      <c r="C23" s="191"/>
      <c r="D23" s="190"/>
      <c r="E23" s="191"/>
      <c r="F23" s="220"/>
      <c r="G23" s="190">
        <v>1244</v>
      </c>
      <c r="H23" s="279"/>
      <c r="I23" s="285"/>
      <c r="J23" s="179">
        <f t="shared" si="0"/>
        <v>1244</v>
      </c>
    </row>
    <row r="24" spans="1:10" ht="12.75">
      <c r="A24" s="148" t="s">
        <v>162</v>
      </c>
      <c r="B24" s="191">
        <v>172798</v>
      </c>
      <c r="C24" s="191">
        <v>17672</v>
      </c>
      <c r="D24" s="190"/>
      <c r="E24" s="191">
        <v>4822</v>
      </c>
      <c r="F24" s="220"/>
      <c r="G24" s="190"/>
      <c r="H24" s="279"/>
      <c r="I24" s="285">
        <v>15680</v>
      </c>
      <c r="J24" s="179">
        <f t="shared" si="0"/>
        <v>210972</v>
      </c>
    </row>
    <row r="25" spans="1:10" ht="12.75">
      <c r="A25" s="148" t="s">
        <v>163</v>
      </c>
      <c r="B25" s="191">
        <v>310383</v>
      </c>
      <c r="C25" s="191">
        <v>44667</v>
      </c>
      <c r="D25" s="190"/>
      <c r="E25" s="191">
        <v>775</v>
      </c>
      <c r="F25" s="220"/>
      <c r="G25" s="190"/>
      <c r="H25" s="279"/>
      <c r="I25" s="285">
        <v>53001</v>
      </c>
      <c r="J25" s="179">
        <f t="shared" si="0"/>
        <v>408826</v>
      </c>
    </row>
    <row r="26" spans="1:10" ht="12.75">
      <c r="A26" s="148" t="s">
        <v>227</v>
      </c>
      <c r="B26" s="191"/>
      <c r="C26" s="191"/>
      <c r="D26" s="190"/>
      <c r="E26" s="191"/>
      <c r="F26" s="220"/>
      <c r="G26" s="190"/>
      <c r="H26" s="279"/>
      <c r="I26" s="285">
        <v>500</v>
      </c>
      <c r="J26" s="179">
        <f t="shared" si="0"/>
        <v>500</v>
      </c>
    </row>
    <row r="27" spans="1:10" ht="12.75">
      <c r="A27" s="148" t="s">
        <v>164</v>
      </c>
      <c r="B27" s="375">
        <v>7750</v>
      </c>
      <c r="C27" s="191"/>
      <c r="D27" s="190"/>
      <c r="E27" s="191">
        <v>87</v>
      </c>
      <c r="F27" s="220"/>
      <c r="G27" s="190"/>
      <c r="H27" s="279"/>
      <c r="I27" s="285">
        <v>2500</v>
      </c>
      <c r="J27" s="179">
        <f t="shared" si="0"/>
        <v>10337</v>
      </c>
    </row>
    <row r="28" spans="1:10" ht="13.5" thickBot="1">
      <c r="A28" s="373" t="s">
        <v>165</v>
      </c>
      <c r="B28" s="222"/>
      <c r="C28" s="146"/>
      <c r="D28" s="146"/>
      <c r="E28" s="222">
        <v>1633</v>
      </c>
      <c r="F28" s="221"/>
      <c r="G28" s="181"/>
      <c r="H28" s="280"/>
      <c r="I28" s="285">
        <v>1581</v>
      </c>
      <c r="J28" s="179">
        <f t="shared" si="0"/>
        <v>3214</v>
      </c>
    </row>
    <row r="29" spans="1:10" ht="13.5" thickBot="1">
      <c r="A29" s="182" t="s">
        <v>14</v>
      </c>
      <c r="B29" s="183">
        <f aca="true" t="shared" si="1" ref="B29:I29">SUM(B7:B28)</f>
        <v>784953</v>
      </c>
      <c r="C29" s="184">
        <f t="shared" si="1"/>
        <v>214746</v>
      </c>
      <c r="D29" s="183">
        <f t="shared" si="1"/>
        <v>69960</v>
      </c>
      <c r="E29" s="184">
        <f t="shared" si="1"/>
        <v>31234</v>
      </c>
      <c r="F29" s="184">
        <f t="shared" si="1"/>
        <v>102</v>
      </c>
      <c r="G29" s="183">
        <f t="shared" si="1"/>
        <v>6194</v>
      </c>
      <c r="H29" s="184">
        <f t="shared" si="1"/>
        <v>1195</v>
      </c>
      <c r="I29" s="282">
        <f t="shared" si="1"/>
        <v>326174</v>
      </c>
      <c r="J29" s="83">
        <f>SUM(B29:I29)</f>
        <v>1434558</v>
      </c>
    </row>
  </sheetData>
  <sheetProtection/>
  <mergeCells count="2">
    <mergeCell ref="A5:A6"/>
    <mergeCell ref="A1:P1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&amp;R2/1)a sz. melléklete
...../2014. (......)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D3">
      <selection activeCell="J13" sqref="J13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4.25390625" style="0" customWidth="1"/>
    <col min="4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0" ht="15.75" customHeight="1">
      <c r="A1" s="619" t="s">
        <v>114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0" ht="12.75">
      <c r="A2" s="619"/>
      <c r="B2" s="619"/>
      <c r="C2" s="619"/>
      <c r="D2" s="619"/>
      <c r="E2" s="619"/>
      <c r="F2" s="619"/>
      <c r="G2" s="619"/>
      <c r="H2" s="619"/>
      <c r="I2" s="619"/>
      <c r="J2" s="619"/>
    </row>
    <row r="5" ht="13.5" thickBot="1"/>
    <row r="6" spans="1:10" ht="90.75" customHeight="1" thickBot="1">
      <c r="A6" s="620" t="s">
        <v>151</v>
      </c>
      <c r="B6" s="149" t="s">
        <v>127</v>
      </c>
      <c r="C6" s="149" t="s">
        <v>135</v>
      </c>
      <c r="D6" s="149" t="s">
        <v>149</v>
      </c>
      <c r="E6" s="149" t="s">
        <v>125</v>
      </c>
      <c r="F6" s="149" t="s">
        <v>150</v>
      </c>
      <c r="G6" s="149" t="s">
        <v>147</v>
      </c>
      <c r="H6" s="149" t="s">
        <v>137</v>
      </c>
      <c r="I6" s="149" t="s">
        <v>145</v>
      </c>
      <c r="J6" s="150" t="s">
        <v>14</v>
      </c>
    </row>
    <row r="7" spans="1:10" ht="25.5" customHeight="1" thickBot="1">
      <c r="A7" s="621"/>
      <c r="B7" s="178" t="s">
        <v>101</v>
      </c>
      <c r="C7" s="178" t="s">
        <v>101</v>
      </c>
      <c r="D7" s="178" t="s">
        <v>101</v>
      </c>
      <c r="E7" s="178" t="s">
        <v>101</v>
      </c>
      <c r="F7" s="178" t="s">
        <v>101</v>
      </c>
      <c r="G7" s="178" t="s">
        <v>101</v>
      </c>
      <c r="H7" s="178" t="s">
        <v>101</v>
      </c>
      <c r="I7" s="178" t="s">
        <v>101</v>
      </c>
      <c r="J7" s="178" t="s">
        <v>101</v>
      </c>
    </row>
    <row r="8" spans="1:10" ht="12.75">
      <c r="A8" s="374" t="s">
        <v>156</v>
      </c>
      <c r="B8" s="143">
        <v>968</v>
      </c>
      <c r="C8" s="143"/>
      <c r="D8" s="143"/>
      <c r="E8" s="143"/>
      <c r="F8" s="143"/>
      <c r="G8" s="143"/>
      <c r="H8" s="143"/>
      <c r="I8" s="217"/>
      <c r="J8" s="179">
        <f aca="true" t="shared" si="0" ref="J8:J13">SUM(B8:I8)</f>
        <v>968</v>
      </c>
    </row>
    <row r="9" spans="1:10" s="87" customFormat="1" ht="12.75">
      <c r="A9" s="147" t="s">
        <v>157</v>
      </c>
      <c r="B9" s="143">
        <v>2500</v>
      </c>
      <c r="C9" s="143"/>
      <c r="D9" s="143"/>
      <c r="E9" s="144"/>
      <c r="F9" s="143"/>
      <c r="G9" s="144"/>
      <c r="H9" s="144"/>
      <c r="I9" s="218"/>
      <c r="J9" s="179">
        <f t="shared" si="0"/>
        <v>2500</v>
      </c>
    </row>
    <row r="10" spans="1:10" ht="12.75">
      <c r="A10" s="373" t="s">
        <v>161</v>
      </c>
      <c r="B10" s="191"/>
      <c r="C10" s="191"/>
      <c r="D10" s="190"/>
      <c r="E10" s="191">
        <v>31</v>
      </c>
      <c r="F10" s="220"/>
      <c r="G10" s="190"/>
      <c r="H10" s="279"/>
      <c r="I10" s="285"/>
      <c r="J10" s="281">
        <f t="shared" si="0"/>
        <v>31</v>
      </c>
    </row>
    <row r="11" spans="1:10" ht="12.75">
      <c r="A11" s="373" t="s">
        <v>226</v>
      </c>
      <c r="B11" s="191">
        <v>5014</v>
      </c>
      <c r="C11" s="191"/>
      <c r="D11" s="190"/>
      <c r="E11" s="191">
        <v>720</v>
      </c>
      <c r="F11" s="220"/>
      <c r="G11" s="190"/>
      <c r="H11" s="279"/>
      <c r="I11" s="285"/>
      <c r="J11" s="281">
        <f t="shared" si="0"/>
        <v>5734</v>
      </c>
    </row>
    <row r="12" spans="1:10" ht="13.5" thickBot="1">
      <c r="A12" s="148" t="s">
        <v>164</v>
      </c>
      <c r="B12" s="191">
        <v>241</v>
      </c>
      <c r="C12" s="191"/>
      <c r="D12" s="190"/>
      <c r="E12" s="191">
        <v>311</v>
      </c>
      <c r="F12" s="220"/>
      <c r="G12" s="547">
        <v>1350</v>
      </c>
      <c r="H12" s="279"/>
      <c r="I12" s="285"/>
      <c r="J12" s="281">
        <f t="shared" si="0"/>
        <v>1902</v>
      </c>
    </row>
    <row r="13" spans="1:10" ht="13.5" thickBot="1">
      <c r="A13" s="182" t="s">
        <v>14</v>
      </c>
      <c r="B13" s="183">
        <f aca="true" t="shared" si="1" ref="B13:I13">SUM(B8:B12)</f>
        <v>8723</v>
      </c>
      <c r="C13" s="184">
        <f t="shared" si="1"/>
        <v>0</v>
      </c>
      <c r="D13" s="183">
        <f t="shared" si="1"/>
        <v>0</v>
      </c>
      <c r="E13" s="184">
        <f t="shared" si="1"/>
        <v>1062</v>
      </c>
      <c r="F13" s="184">
        <f t="shared" si="1"/>
        <v>0</v>
      </c>
      <c r="G13" s="183">
        <f t="shared" si="1"/>
        <v>1350</v>
      </c>
      <c r="H13" s="184">
        <f t="shared" si="1"/>
        <v>0</v>
      </c>
      <c r="I13" s="282">
        <f t="shared" si="1"/>
        <v>0</v>
      </c>
      <c r="J13" s="83">
        <f t="shared" si="0"/>
        <v>11135</v>
      </c>
    </row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&amp;R2/1)b sz. melléklete
...../2014. (......)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view="pageLayout" workbookViewId="0" topLeftCell="A5">
      <selection activeCell="A11" sqref="A11"/>
    </sheetView>
  </sheetViews>
  <sheetFormatPr defaultColWidth="9.00390625" defaultRowHeight="12.75"/>
  <cols>
    <col min="1" max="1" width="49.25390625" style="0" customWidth="1"/>
    <col min="2" max="4" width="20.25390625" style="0" customWidth="1"/>
    <col min="5" max="5" width="12.25390625" style="0" customWidth="1"/>
    <col min="9" max="10" width="10.00390625" style="0" bestFit="1" customWidth="1"/>
  </cols>
  <sheetData>
    <row r="1" spans="1:5" ht="15.75" customHeight="1">
      <c r="A1" s="619" t="s">
        <v>113</v>
      </c>
      <c r="B1" s="619"/>
      <c r="C1" s="619"/>
      <c r="D1" s="619"/>
      <c r="E1" s="619"/>
    </row>
    <row r="2" spans="1:5" ht="15.75" customHeight="1">
      <c r="A2" s="619"/>
      <c r="B2" s="619"/>
      <c r="C2" s="619"/>
      <c r="D2" s="619"/>
      <c r="E2" s="619"/>
    </row>
    <row r="5" ht="13.5" thickBot="1"/>
    <row r="6" spans="1:10" ht="90" thickBot="1">
      <c r="A6" s="620" t="s">
        <v>151</v>
      </c>
      <c r="B6" s="149" t="s">
        <v>127</v>
      </c>
      <c r="C6" s="149" t="s">
        <v>135</v>
      </c>
      <c r="D6" s="149" t="s">
        <v>149</v>
      </c>
      <c r="E6" s="149" t="s">
        <v>125</v>
      </c>
      <c r="F6" s="149" t="s">
        <v>150</v>
      </c>
      <c r="G6" s="149" t="s">
        <v>147</v>
      </c>
      <c r="H6" s="149" t="s">
        <v>137</v>
      </c>
      <c r="I6" s="149" t="s">
        <v>145</v>
      </c>
      <c r="J6" s="150" t="s">
        <v>14</v>
      </c>
    </row>
    <row r="7" spans="1:10" ht="13.5" thickBot="1">
      <c r="A7" s="621"/>
      <c r="B7" s="178" t="s">
        <v>101</v>
      </c>
      <c r="C7" s="178" t="s">
        <v>101</v>
      </c>
      <c r="D7" s="178" t="s">
        <v>101</v>
      </c>
      <c r="E7" s="178" t="s">
        <v>101</v>
      </c>
      <c r="F7" s="178" t="s">
        <v>101</v>
      </c>
      <c r="G7" s="178" t="s">
        <v>101</v>
      </c>
      <c r="H7" s="178" t="s">
        <v>101</v>
      </c>
      <c r="I7" s="178" t="s">
        <v>101</v>
      </c>
      <c r="J7" s="178" t="s">
        <v>101</v>
      </c>
    </row>
    <row r="8" spans="1:10" ht="23.25" customHeight="1" thickBot="1">
      <c r="A8" s="376" t="s">
        <v>166</v>
      </c>
      <c r="B8" s="378"/>
      <c r="C8" s="378"/>
      <c r="D8" s="378"/>
      <c r="E8" s="378">
        <v>2934</v>
      </c>
      <c r="F8" s="378">
        <v>8</v>
      </c>
      <c r="G8" s="378"/>
      <c r="H8" s="378"/>
      <c r="I8" s="378">
        <v>83376</v>
      </c>
      <c r="J8" s="83">
        <f aca="true" t="shared" si="0" ref="J8:J14">SUM(B8:I8)</f>
        <v>86318</v>
      </c>
    </row>
    <row r="9" spans="1:10" ht="23.25" customHeight="1" thickBot="1">
      <c r="A9" s="377" t="s">
        <v>167</v>
      </c>
      <c r="B9" s="143"/>
      <c r="C9" s="143"/>
      <c r="D9" s="143"/>
      <c r="E9" s="143"/>
      <c r="F9" s="143"/>
      <c r="G9" s="143"/>
      <c r="H9" s="143"/>
      <c r="I9" s="143">
        <v>5980</v>
      </c>
      <c r="J9" s="83">
        <f t="shared" si="0"/>
        <v>5980</v>
      </c>
    </row>
    <row r="10" spans="1:10" ht="41.25" customHeight="1" thickBot="1">
      <c r="A10" s="377" t="s">
        <v>231</v>
      </c>
      <c r="B10" s="143">
        <v>1131</v>
      </c>
      <c r="C10" s="143"/>
      <c r="D10" s="143"/>
      <c r="E10" s="143"/>
      <c r="F10" s="143"/>
      <c r="G10" s="143"/>
      <c r="H10" s="143"/>
      <c r="I10" s="143"/>
      <c r="J10" s="83">
        <f t="shared" si="0"/>
        <v>1131</v>
      </c>
    </row>
    <row r="11" spans="1:10" ht="41.25" customHeight="1" thickBot="1">
      <c r="A11" s="377" t="s">
        <v>232</v>
      </c>
      <c r="B11" s="548">
        <v>1131</v>
      </c>
      <c r="C11" s="548"/>
      <c r="D11" s="548"/>
      <c r="E11" s="548"/>
      <c r="F11" s="548"/>
      <c r="G11" s="548"/>
      <c r="H11" s="548"/>
      <c r="I11" s="548"/>
      <c r="J11" s="83">
        <f t="shared" si="0"/>
        <v>1131</v>
      </c>
    </row>
    <row r="12" spans="1:10" ht="41.25" customHeight="1" thickBot="1">
      <c r="A12" s="377" t="s">
        <v>374</v>
      </c>
      <c r="B12" s="548">
        <v>1306</v>
      </c>
      <c r="C12" s="548"/>
      <c r="D12" s="548"/>
      <c r="E12" s="548"/>
      <c r="F12" s="548"/>
      <c r="G12" s="548"/>
      <c r="H12" s="548"/>
      <c r="I12" s="548">
        <v>250</v>
      </c>
      <c r="J12" s="83"/>
    </row>
    <row r="13" spans="1:10" ht="39" customHeight="1" thickBot="1">
      <c r="A13" s="377" t="s">
        <v>375</v>
      </c>
      <c r="B13" s="379">
        <v>226</v>
      </c>
      <c r="C13" s="379"/>
      <c r="D13" s="379"/>
      <c r="E13" s="379"/>
      <c r="F13" s="379"/>
      <c r="G13" s="379"/>
      <c r="H13" s="379"/>
      <c r="I13" s="379"/>
      <c r="J13" s="83">
        <f t="shared" si="0"/>
        <v>226</v>
      </c>
    </row>
    <row r="14" spans="1:10" ht="13.5" thickBot="1">
      <c r="A14" s="182" t="s">
        <v>14</v>
      </c>
      <c r="B14" s="184">
        <f>SUM(B8:B13)</f>
        <v>3794</v>
      </c>
      <c r="C14" s="184">
        <f aca="true" t="shared" si="1" ref="C14:I14">SUM(C8:C13)</f>
        <v>0</v>
      </c>
      <c r="D14" s="184">
        <f t="shared" si="1"/>
        <v>0</v>
      </c>
      <c r="E14" s="184">
        <f t="shared" si="1"/>
        <v>2934</v>
      </c>
      <c r="F14" s="184">
        <f t="shared" si="1"/>
        <v>8</v>
      </c>
      <c r="G14" s="184">
        <f t="shared" si="1"/>
        <v>0</v>
      </c>
      <c r="H14" s="184">
        <f t="shared" si="1"/>
        <v>0</v>
      </c>
      <c r="I14" s="184">
        <f t="shared" si="1"/>
        <v>89606</v>
      </c>
      <c r="J14" s="83">
        <f t="shared" si="0"/>
        <v>96342</v>
      </c>
    </row>
  </sheetData>
  <sheetProtection/>
  <mergeCells count="2">
    <mergeCell ref="A6:A7"/>
    <mergeCell ref="A1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&amp;R2/2.sz. melléklete
...../2014. (......)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view="pageLayout" workbookViewId="0" topLeftCell="A4">
      <selection activeCell="A13" sqref="A13"/>
    </sheetView>
  </sheetViews>
  <sheetFormatPr defaultColWidth="9.00390625" defaultRowHeight="12.75"/>
  <cols>
    <col min="1" max="1" width="44.00390625" style="0" customWidth="1"/>
    <col min="2" max="4" width="20.25390625" style="0" customWidth="1"/>
    <col min="5" max="5" width="12.25390625" style="0" customWidth="1"/>
    <col min="6" max="6" width="13.75390625" style="0" customWidth="1"/>
    <col min="7" max="7" width="15.00390625" style="0" customWidth="1"/>
    <col min="8" max="8" width="16.375" style="0" customWidth="1"/>
    <col min="9" max="9" width="15.00390625" style="0" customWidth="1"/>
    <col min="10" max="10" width="10.00390625" style="0" bestFit="1" customWidth="1"/>
  </cols>
  <sheetData>
    <row r="1" spans="1:5" ht="15.75" customHeight="1">
      <c r="A1" s="619" t="s">
        <v>112</v>
      </c>
      <c r="B1" s="619"/>
      <c r="C1" s="619"/>
      <c r="D1" s="619"/>
      <c r="E1" s="619"/>
    </row>
    <row r="2" spans="1:5" ht="15.75" customHeight="1">
      <c r="A2" s="619"/>
      <c r="B2" s="619"/>
      <c r="C2" s="619"/>
      <c r="D2" s="619"/>
      <c r="E2" s="619"/>
    </row>
    <row r="5" ht="13.5" thickBot="1"/>
    <row r="6" spans="1:10" ht="51.75" thickBot="1">
      <c r="A6" s="620" t="s">
        <v>151</v>
      </c>
      <c r="B6" s="149" t="s">
        <v>127</v>
      </c>
      <c r="C6" s="149" t="s">
        <v>135</v>
      </c>
      <c r="D6" s="149" t="s">
        <v>149</v>
      </c>
      <c r="E6" s="149" t="s">
        <v>125</v>
      </c>
      <c r="F6" s="149" t="s">
        <v>150</v>
      </c>
      <c r="G6" s="149" t="s">
        <v>147</v>
      </c>
      <c r="H6" s="149" t="s">
        <v>137</v>
      </c>
      <c r="I6" s="149" t="s">
        <v>145</v>
      </c>
      <c r="J6" s="150" t="s">
        <v>14</v>
      </c>
    </row>
    <row r="7" spans="1:10" ht="13.5" thickBot="1">
      <c r="A7" s="621"/>
      <c r="B7" s="178" t="s">
        <v>101</v>
      </c>
      <c r="C7" s="178" t="s">
        <v>101</v>
      </c>
      <c r="D7" s="178" t="s">
        <v>101</v>
      </c>
      <c r="E7" s="178" t="s">
        <v>101</v>
      </c>
      <c r="F7" s="178" t="s">
        <v>101</v>
      </c>
      <c r="G7" s="178" t="s">
        <v>101</v>
      </c>
      <c r="H7" s="178" t="s">
        <v>101</v>
      </c>
      <c r="I7" s="178" t="s">
        <v>101</v>
      </c>
      <c r="J7" s="178" t="s">
        <v>101</v>
      </c>
    </row>
    <row r="8" spans="1:10" ht="23.25" customHeight="1" thickBot="1">
      <c r="A8" s="376" t="s">
        <v>166</v>
      </c>
      <c r="B8" s="378"/>
      <c r="C8" s="378"/>
      <c r="D8" s="380"/>
      <c r="E8" s="378">
        <v>2934</v>
      </c>
      <c r="F8" s="380">
        <v>8</v>
      </c>
      <c r="G8" s="378"/>
      <c r="H8" s="380"/>
      <c r="I8" s="378">
        <v>83376</v>
      </c>
      <c r="J8" s="83">
        <f aca="true" t="shared" si="0" ref="J8:J14">SUM(B8:I8)</f>
        <v>86318</v>
      </c>
    </row>
    <row r="9" spans="1:10" ht="23.25" customHeight="1" thickBot="1">
      <c r="A9" s="377" t="s">
        <v>167</v>
      </c>
      <c r="B9" s="143"/>
      <c r="C9" s="143"/>
      <c r="D9" s="381"/>
      <c r="E9" s="143"/>
      <c r="F9" s="381"/>
      <c r="G9" s="143"/>
      <c r="H9" s="381"/>
      <c r="I9" s="143">
        <v>5980</v>
      </c>
      <c r="J9" s="83">
        <f t="shared" si="0"/>
        <v>5980</v>
      </c>
    </row>
    <row r="10" spans="1:10" ht="45" customHeight="1" thickBot="1">
      <c r="A10" s="377" t="s">
        <v>231</v>
      </c>
      <c r="B10" s="143">
        <v>1131</v>
      </c>
      <c r="C10" s="143"/>
      <c r="D10" s="381"/>
      <c r="E10" s="143"/>
      <c r="F10" s="381"/>
      <c r="G10" s="143"/>
      <c r="H10" s="381"/>
      <c r="I10" s="143"/>
      <c r="J10" s="83">
        <f t="shared" si="0"/>
        <v>1131</v>
      </c>
    </row>
    <row r="11" spans="1:10" ht="45" customHeight="1" thickBot="1">
      <c r="A11" s="377" t="s">
        <v>232</v>
      </c>
      <c r="B11" s="548">
        <v>1131</v>
      </c>
      <c r="C11" s="548"/>
      <c r="D11" s="382"/>
      <c r="E11" s="548"/>
      <c r="F11" s="382"/>
      <c r="G11" s="548"/>
      <c r="H11" s="382"/>
      <c r="I11" s="548"/>
      <c r="J11" s="83">
        <f>SUM(B11:I11)</f>
        <v>1131</v>
      </c>
    </row>
    <row r="12" spans="1:10" ht="45" customHeight="1" thickBot="1">
      <c r="A12" s="377" t="s">
        <v>358</v>
      </c>
      <c r="B12" s="548">
        <v>1306</v>
      </c>
      <c r="C12" s="548"/>
      <c r="D12" s="382"/>
      <c r="E12" s="548"/>
      <c r="F12" s="382"/>
      <c r="G12" s="548"/>
      <c r="H12" s="382"/>
      <c r="I12" s="548">
        <v>250</v>
      </c>
      <c r="J12" s="83">
        <f>SUM(B12:I12)</f>
        <v>1556</v>
      </c>
    </row>
    <row r="13" spans="1:10" ht="38.25" customHeight="1" thickBot="1">
      <c r="A13" s="377" t="s">
        <v>377</v>
      </c>
      <c r="B13" s="379">
        <v>226</v>
      </c>
      <c r="C13" s="379"/>
      <c r="D13" s="382"/>
      <c r="E13" s="379"/>
      <c r="F13" s="382"/>
      <c r="G13" s="379"/>
      <c r="H13" s="382"/>
      <c r="I13" s="379"/>
      <c r="J13" s="83">
        <f t="shared" si="0"/>
        <v>226</v>
      </c>
    </row>
    <row r="14" spans="1:10" ht="13.5" thickBot="1">
      <c r="A14" s="182" t="s">
        <v>14</v>
      </c>
      <c r="B14" s="184">
        <f>SUM(B8:B13)</f>
        <v>3794</v>
      </c>
      <c r="C14" s="184">
        <f aca="true" t="shared" si="1" ref="C14:I14">SUM(C8:C13)</f>
        <v>0</v>
      </c>
      <c r="D14" s="184">
        <f t="shared" si="1"/>
        <v>0</v>
      </c>
      <c r="E14" s="184">
        <f t="shared" si="1"/>
        <v>2934</v>
      </c>
      <c r="F14" s="184">
        <f t="shared" si="1"/>
        <v>8</v>
      </c>
      <c r="G14" s="184">
        <f t="shared" si="1"/>
        <v>0</v>
      </c>
      <c r="H14" s="184">
        <f t="shared" si="1"/>
        <v>0</v>
      </c>
      <c r="I14" s="184">
        <f t="shared" si="1"/>
        <v>89606</v>
      </c>
      <c r="J14" s="83">
        <f t="shared" si="0"/>
        <v>96342</v>
      </c>
    </row>
  </sheetData>
  <sheetProtection/>
  <mergeCells count="2">
    <mergeCell ref="A1:E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&amp;R2/2)a sz. melléklete
...../2014. (......)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view="pageLayout" workbookViewId="0" topLeftCell="C3">
      <selection activeCell="I9" sqref="I9"/>
    </sheetView>
  </sheetViews>
  <sheetFormatPr defaultColWidth="9.00390625" defaultRowHeight="12.75"/>
  <cols>
    <col min="1" max="1" width="59.375" style="0" customWidth="1"/>
    <col min="2" max="3" width="17.375" style="0" customWidth="1"/>
    <col min="4" max="4" width="19.75390625" style="0" customWidth="1"/>
    <col min="5" max="5" width="17.875" style="0" customWidth="1"/>
    <col min="6" max="6" width="14.625" style="0" customWidth="1"/>
    <col min="7" max="7" width="15.25390625" style="0" customWidth="1"/>
    <col min="8" max="8" width="15.375" style="0" customWidth="1"/>
    <col min="9" max="9" width="13.25390625" style="0" customWidth="1"/>
    <col min="10" max="10" width="17.625" style="0" customWidth="1"/>
  </cols>
  <sheetData>
    <row r="1" spans="1:5" ht="15.75" customHeight="1">
      <c r="A1" s="619" t="s">
        <v>111</v>
      </c>
      <c r="B1" s="619"/>
      <c r="C1" s="619"/>
      <c r="D1" s="619"/>
      <c r="E1" s="619"/>
    </row>
    <row r="2" spans="1:5" ht="12.75">
      <c r="A2" s="619"/>
      <c r="B2" s="619"/>
      <c r="C2" s="619"/>
      <c r="D2" s="619"/>
      <c r="E2" s="619"/>
    </row>
    <row r="5" ht="13.5" thickBot="1"/>
    <row r="6" spans="1:10" ht="51.75" thickBot="1">
      <c r="A6" s="620" t="s">
        <v>151</v>
      </c>
      <c r="B6" s="149" t="s">
        <v>127</v>
      </c>
      <c r="C6" s="149" t="s">
        <v>135</v>
      </c>
      <c r="D6" s="149" t="s">
        <v>149</v>
      </c>
      <c r="E6" s="149" t="s">
        <v>125</v>
      </c>
      <c r="F6" s="149" t="s">
        <v>150</v>
      </c>
      <c r="G6" s="149" t="s">
        <v>147</v>
      </c>
      <c r="H6" s="149" t="s">
        <v>137</v>
      </c>
      <c r="I6" s="149" t="s">
        <v>145</v>
      </c>
      <c r="J6" s="150" t="s">
        <v>14</v>
      </c>
    </row>
    <row r="7" spans="1:10" ht="13.5" thickBot="1">
      <c r="A7" s="621"/>
      <c r="B7" s="178" t="s">
        <v>101</v>
      </c>
      <c r="C7" s="178" t="s">
        <v>101</v>
      </c>
      <c r="D7" s="178" t="s">
        <v>101</v>
      </c>
      <c r="E7" s="178" t="s">
        <v>101</v>
      </c>
      <c r="F7" s="178" t="s">
        <v>101</v>
      </c>
      <c r="G7" s="178" t="s">
        <v>101</v>
      </c>
      <c r="H7" s="178" t="s">
        <v>101</v>
      </c>
      <c r="I7" s="178" t="s">
        <v>101</v>
      </c>
      <c r="J7" s="178" t="s">
        <v>101</v>
      </c>
    </row>
    <row r="8" spans="1:12" ht="13.5" thickBot="1">
      <c r="A8" s="153" t="s">
        <v>168</v>
      </c>
      <c r="B8" s="380"/>
      <c r="C8" s="378"/>
      <c r="D8" s="380"/>
      <c r="E8" s="409">
        <f>SUM(B8:D8)</f>
        <v>0</v>
      </c>
      <c r="F8" s="388"/>
      <c r="G8" s="386"/>
      <c r="H8" s="388"/>
      <c r="I8" s="386">
        <v>788</v>
      </c>
      <c r="J8" s="383">
        <f>SUM(B8:I8)</f>
        <v>788</v>
      </c>
      <c r="K8" s="1"/>
      <c r="L8" s="1"/>
    </row>
    <row r="9" spans="1:10" ht="13.5" thickBot="1">
      <c r="A9" s="70" t="s">
        <v>169</v>
      </c>
      <c r="B9" s="381">
        <v>2359</v>
      </c>
      <c r="C9" s="143"/>
      <c r="D9" s="381"/>
      <c r="E9" s="410">
        <v>835</v>
      </c>
      <c r="F9" s="164"/>
      <c r="G9" s="145"/>
      <c r="H9" s="164"/>
      <c r="I9" s="145">
        <v>6216</v>
      </c>
      <c r="J9" s="383">
        <f>SUM(B9:I9)</f>
        <v>9410</v>
      </c>
    </row>
    <row r="10" spans="1:10" ht="13.5" thickBot="1">
      <c r="A10" s="70" t="s">
        <v>170</v>
      </c>
      <c r="B10" s="381">
        <v>699</v>
      </c>
      <c r="C10" s="143"/>
      <c r="D10" s="381"/>
      <c r="E10" s="411"/>
      <c r="F10" s="164"/>
      <c r="G10" s="145"/>
      <c r="H10" s="164"/>
      <c r="I10" s="145">
        <v>41</v>
      </c>
      <c r="J10" s="383">
        <f>SUM(B10:I10)</f>
        <v>740</v>
      </c>
    </row>
    <row r="11" spans="1:10" ht="13.5" thickBot="1">
      <c r="A11" s="72" t="s">
        <v>171</v>
      </c>
      <c r="B11" s="382">
        <v>300</v>
      </c>
      <c r="C11" s="379"/>
      <c r="D11" s="382"/>
      <c r="E11" s="412"/>
      <c r="F11" s="387"/>
      <c r="G11" s="146"/>
      <c r="H11" s="387"/>
      <c r="I11" s="146">
        <v>762</v>
      </c>
      <c r="J11" s="383">
        <f>SUM(B11:I11)</f>
        <v>1062</v>
      </c>
    </row>
    <row r="12" spans="1:10" s="87" customFormat="1" ht="13.5" thickBot="1">
      <c r="A12" s="384" t="s">
        <v>78</v>
      </c>
      <c r="B12" s="86">
        <f>SUM(B8:B11)</f>
        <v>3358</v>
      </c>
      <c r="C12" s="86">
        <f aca="true" t="shared" si="0" ref="C12:I12">SUM(C8:C11)</f>
        <v>0</v>
      </c>
      <c r="D12" s="86">
        <f t="shared" si="0"/>
        <v>0</v>
      </c>
      <c r="E12" s="86">
        <f t="shared" si="0"/>
        <v>835</v>
      </c>
      <c r="F12" s="86">
        <f t="shared" si="0"/>
        <v>0</v>
      </c>
      <c r="G12" s="86">
        <f t="shared" si="0"/>
        <v>0</v>
      </c>
      <c r="H12" s="86">
        <f t="shared" si="0"/>
        <v>0</v>
      </c>
      <c r="I12" s="86">
        <f t="shared" si="0"/>
        <v>7807</v>
      </c>
      <c r="J12" s="383">
        <f>SUM(B12:I12)</f>
        <v>12000</v>
      </c>
    </row>
  </sheetData>
  <sheetProtection/>
  <mergeCells count="2">
    <mergeCell ref="A1:E2"/>
    <mergeCell ref="A6:A7"/>
  </mergeCells>
  <printOptions/>
  <pageMargins left="0.75" right="0.75" top="1" bottom="1" header="0.5" footer="0.5"/>
  <pageSetup horizontalDpi="600" verticalDpi="600" orientation="landscape" paperSize="9" scale="63" r:id="rId1"/>
  <headerFooter alignWithMargins="0">
    <oddHeader>&amp;R2/3.sz. melléklete
...../2014. (......)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5">
      <selection activeCell="A12" sqref="A12"/>
    </sheetView>
  </sheetViews>
  <sheetFormatPr defaultColWidth="9.00390625" defaultRowHeight="12.75"/>
  <cols>
    <col min="1" max="1" width="58.625" style="0" customWidth="1"/>
    <col min="2" max="3" width="17.375" style="0" customWidth="1"/>
    <col min="4" max="4" width="19.75390625" style="0" customWidth="1"/>
    <col min="5" max="5" width="14.75390625" style="0" customWidth="1"/>
    <col min="10" max="10" width="10.375" style="0" customWidth="1"/>
  </cols>
  <sheetData>
    <row r="1" spans="1:5" ht="15.75" customHeight="1">
      <c r="A1" s="619" t="s">
        <v>110</v>
      </c>
      <c r="B1" s="619"/>
      <c r="C1" s="619"/>
      <c r="D1" s="619"/>
      <c r="E1" s="619"/>
    </row>
    <row r="2" spans="1:5" ht="12.75">
      <c r="A2" s="619"/>
      <c r="B2" s="619"/>
      <c r="C2" s="619"/>
      <c r="D2" s="619"/>
      <c r="E2" s="619"/>
    </row>
    <row r="5" ht="13.5" thickBot="1"/>
    <row r="6" spans="1:10" ht="90" thickBot="1">
      <c r="A6" s="620" t="s">
        <v>151</v>
      </c>
      <c r="B6" s="149" t="s">
        <v>127</v>
      </c>
      <c r="C6" s="149" t="s">
        <v>135</v>
      </c>
      <c r="D6" s="149" t="s">
        <v>149</v>
      </c>
      <c r="E6" s="149" t="s">
        <v>125</v>
      </c>
      <c r="F6" s="149" t="s">
        <v>150</v>
      </c>
      <c r="G6" s="149" t="s">
        <v>147</v>
      </c>
      <c r="H6" s="149" t="s">
        <v>137</v>
      </c>
      <c r="I6" s="149" t="s">
        <v>145</v>
      </c>
      <c r="J6" s="150" t="s">
        <v>14</v>
      </c>
    </row>
    <row r="7" spans="1:10" ht="13.5" thickBot="1">
      <c r="A7" s="621"/>
      <c r="B7" s="178" t="s">
        <v>101</v>
      </c>
      <c r="C7" s="178" t="s">
        <v>101</v>
      </c>
      <c r="D7" s="178" t="s">
        <v>101</v>
      </c>
      <c r="E7" s="178" t="s">
        <v>101</v>
      </c>
      <c r="F7" s="178" t="s">
        <v>101</v>
      </c>
      <c r="G7" s="178" t="s">
        <v>101</v>
      </c>
      <c r="H7" s="286" t="s">
        <v>101</v>
      </c>
      <c r="I7" s="178" t="s">
        <v>101</v>
      </c>
      <c r="J7" s="178" t="s">
        <v>101</v>
      </c>
    </row>
    <row r="8" spans="1:10" ht="13.5" thickBot="1">
      <c r="A8" s="153" t="s">
        <v>168</v>
      </c>
      <c r="B8" s="389"/>
      <c r="C8" s="390"/>
      <c r="D8" s="391"/>
      <c r="E8" s="392"/>
      <c r="F8" s="393"/>
      <c r="G8" s="394"/>
      <c r="H8" s="393"/>
      <c r="I8" s="394">
        <v>788</v>
      </c>
      <c r="J8" s="395">
        <f>SUM(B8:I8)</f>
        <v>788</v>
      </c>
    </row>
    <row r="9" spans="1:10" ht="13.5" thickBot="1">
      <c r="A9" s="70" t="s">
        <v>169</v>
      </c>
      <c r="B9" s="396">
        <v>2359</v>
      </c>
      <c r="C9" s="397"/>
      <c r="D9" s="397"/>
      <c r="E9" s="398">
        <v>835</v>
      </c>
      <c r="F9" s="399"/>
      <c r="G9" s="400"/>
      <c r="H9" s="399"/>
      <c r="I9" s="400">
        <v>6216</v>
      </c>
      <c r="J9" s="395">
        <f>SUM(B9:I9)</f>
        <v>9410</v>
      </c>
    </row>
    <row r="10" spans="1:10" ht="13.5" thickBot="1">
      <c r="A10" s="72" t="s">
        <v>170</v>
      </c>
      <c r="B10" s="396">
        <v>699</v>
      </c>
      <c r="C10" s="397"/>
      <c r="D10" s="397"/>
      <c r="E10" s="401"/>
      <c r="F10" s="399"/>
      <c r="G10" s="400"/>
      <c r="H10" s="399"/>
      <c r="I10" s="400">
        <v>41</v>
      </c>
      <c r="J10" s="395">
        <f>SUM(B10:I10)</f>
        <v>740</v>
      </c>
    </row>
    <row r="11" spans="1:10" ht="13.5" thickBot="1">
      <c r="A11" s="385" t="s">
        <v>171</v>
      </c>
      <c r="B11" s="402">
        <v>300</v>
      </c>
      <c r="C11" s="403"/>
      <c r="D11" s="403"/>
      <c r="E11" s="404"/>
      <c r="F11" s="405"/>
      <c r="G11" s="406"/>
      <c r="H11" s="405"/>
      <c r="I11" s="406">
        <v>762</v>
      </c>
      <c r="J11" s="395">
        <f>SUM(B11:I11)</f>
        <v>1062</v>
      </c>
    </row>
    <row r="12" spans="1:10" s="87" customFormat="1" ht="13.5" thickBot="1">
      <c r="A12" s="384" t="s">
        <v>78</v>
      </c>
      <c r="B12" s="407">
        <f>SUM(B8:B11)</f>
        <v>3358</v>
      </c>
      <c r="C12" s="407">
        <f aca="true" t="shared" si="0" ref="C12:I12">SUM(C8:C11)</f>
        <v>0</v>
      </c>
      <c r="D12" s="407">
        <f t="shared" si="0"/>
        <v>0</v>
      </c>
      <c r="E12" s="549">
        <f t="shared" si="0"/>
        <v>835</v>
      </c>
      <c r="F12" s="407">
        <f t="shared" si="0"/>
        <v>0</v>
      </c>
      <c r="G12" s="407">
        <f t="shared" si="0"/>
        <v>0</v>
      </c>
      <c r="H12" s="408">
        <f t="shared" si="0"/>
        <v>0</v>
      </c>
      <c r="I12" s="407">
        <f t="shared" si="0"/>
        <v>7807</v>
      </c>
      <c r="J12" s="395">
        <f>SUM(B12:I12)</f>
        <v>12000</v>
      </c>
    </row>
  </sheetData>
  <sheetProtection/>
  <mergeCells count="2">
    <mergeCell ref="A1:E2"/>
    <mergeCell ref="A6:A7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&amp;R2/3)a sz. melléklete
...../2014. (......) Egyek Önk.</oddHead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4">
      <selection activeCell="G25" sqref="G25"/>
    </sheetView>
  </sheetViews>
  <sheetFormatPr defaultColWidth="9.00390625" defaultRowHeight="12.75"/>
  <cols>
    <col min="1" max="1" width="40.75390625" style="0" customWidth="1"/>
    <col min="2" max="2" width="13.375" style="0" customWidth="1"/>
    <col min="3" max="4" width="14.75390625" style="0" customWidth="1"/>
    <col min="5" max="5" width="15.125" style="0" customWidth="1"/>
    <col min="6" max="6" width="11.75390625" style="0" customWidth="1"/>
    <col min="7" max="7" width="14.875" style="0" customWidth="1"/>
  </cols>
  <sheetData>
    <row r="2" spans="1:15" ht="44.25" customHeight="1">
      <c r="A2" s="624" t="s">
        <v>105</v>
      </c>
      <c r="B2" s="624"/>
      <c r="C2" s="624"/>
      <c r="D2" s="624"/>
      <c r="E2" s="624"/>
      <c r="F2" s="231"/>
      <c r="G2" s="231"/>
      <c r="H2" s="22"/>
      <c r="I2" s="22"/>
      <c r="J2" s="22"/>
      <c r="K2" s="22"/>
      <c r="L2" s="22"/>
      <c r="M2" s="22"/>
      <c r="N2" s="22"/>
      <c r="O2" s="22"/>
    </row>
    <row r="3" spans="1:15" ht="15.75">
      <c r="A3" s="231"/>
      <c r="B3" s="231"/>
      <c r="C3" s="231"/>
      <c r="D3" s="231"/>
      <c r="E3" s="231"/>
      <c r="F3" s="231"/>
      <c r="G3" s="231"/>
      <c r="H3" s="22"/>
      <c r="I3" s="22"/>
      <c r="J3" s="22"/>
      <c r="K3" s="22"/>
      <c r="L3" s="22"/>
      <c r="M3" s="22"/>
      <c r="N3" s="22"/>
      <c r="O3" s="22"/>
    </row>
    <row r="4" spans="1:15" ht="15.75">
      <c r="A4" s="25"/>
      <c r="B4" s="25"/>
      <c r="C4" s="25"/>
      <c r="D4" s="25"/>
      <c r="E4" s="25"/>
      <c r="F4" s="25"/>
      <c r="G4" s="25"/>
      <c r="H4" s="22"/>
      <c r="I4" s="22"/>
      <c r="J4" s="22"/>
      <c r="K4" s="22"/>
      <c r="L4" s="22"/>
      <c r="M4" s="22"/>
      <c r="N4" s="22"/>
      <c r="O4" s="22"/>
    </row>
    <row r="5" spans="1:15" ht="16.5" thickBot="1">
      <c r="A5" s="22"/>
      <c r="B5" s="22"/>
      <c r="C5" s="22"/>
      <c r="D5" s="22"/>
      <c r="E5" s="27"/>
      <c r="F5" s="27"/>
      <c r="G5" s="27"/>
      <c r="H5" s="22"/>
      <c r="I5" s="22"/>
      <c r="J5" s="22"/>
      <c r="K5" s="22"/>
      <c r="L5" s="22"/>
      <c r="M5" s="22"/>
      <c r="N5" s="22"/>
      <c r="O5" s="22"/>
    </row>
    <row r="6" spans="1:15" ht="16.5" thickBot="1">
      <c r="A6" s="26"/>
      <c r="B6" s="119"/>
      <c r="C6" s="629"/>
      <c r="D6" s="629"/>
      <c r="E6" s="630"/>
      <c r="F6" s="73"/>
      <c r="G6" s="73"/>
      <c r="H6" s="22"/>
      <c r="I6" s="22"/>
      <c r="J6" s="22"/>
      <c r="K6" s="22"/>
      <c r="L6" s="22"/>
      <c r="M6" s="22"/>
      <c r="N6" s="22"/>
      <c r="O6" s="22"/>
    </row>
    <row r="7" spans="1:6" ht="12.75" customHeight="1">
      <c r="A7" s="631" t="s">
        <v>173</v>
      </c>
      <c r="B7" s="625" t="s">
        <v>106</v>
      </c>
      <c r="C7" s="625" t="s">
        <v>107</v>
      </c>
      <c r="D7" s="627" t="s">
        <v>108</v>
      </c>
      <c r="E7" s="633" t="s">
        <v>109</v>
      </c>
      <c r="F7" s="21"/>
    </row>
    <row r="8" spans="1:6" ht="43.5" customHeight="1" thickBot="1">
      <c r="A8" s="632"/>
      <c r="B8" s="626"/>
      <c r="C8" s="626"/>
      <c r="D8" s="628"/>
      <c r="E8" s="634"/>
      <c r="F8" s="110"/>
    </row>
    <row r="9" spans="1:7" ht="21" customHeight="1" thickBot="1">
      <c r="A9" s="414" t="s">
        <v>174</v>
      </c>
      <c r="B9" s="288">
        <v>469435</v>
      </c>
      <c r="C9" s="415">
        <v>56037</v>
      </c>
      <c r="D9" s="416">
        <v>6102</v>
      </c>
      <c r="E9" s="152">
        <f aca="true" t="shared" si="0" ref="E9:E16">D9+C9+B9</f>
        <v>531574</v>
      </c>
      <c r="F9" s="110"/>
      <c r="G9" s="109"/>
    </row>
    <row r="10" spans="1:7" ht="33" customHeight="1" thickBot="1">
      <c r="A10" s="417" t="s">
        <v>175</v>
      </c>
      <c r="B10" s="288">
        <v>68751</v>
      </c>
      <c r="C10" s="415">
        <v>13622</v>
      </c>
      <c r="D10" s="416">
        <v>1440</v>
      </c>
      <c r="E10" s="152">
        <f t="shared" si="0"/>
        <v>83813</v>
      </c>
      <c r="F10" s="110"/>
      <c r="G10" s="109"/>
    </row>
    <row r="11" spans="1:7" ht="21" customHeight="1" thickBot="1">
      <c r="A11" s="418" t="s">
        <v>176</v>
      </c>
      <c r="B11" s="419">
        <v>150795</v>
      </c>
      <c r="C11" s="155">
        <v>15121</v>
      </c>
      <c r="D11" s="420">
        <v>4374</v>
      </c>
      <c r="E11" s="421">
        <f t="shared" si="0"/>
        <v>170290</v>
      </c>
      <c r="F11" s="110"/>
      <c r="G11" s="109"/>
    </row>
    <row r="12" spans="1:7" ht="21" customHeight="1" thickBot="1">
      <c r="A12" s="414" t="s">
        <v>177</v>
      </c>
      <c r="B12" s="288">
        <v>118558</v>
      </c>
      <c r="C12" s="415">
        <v>0</v>
      </c>
      <c r="D12" s="416"/>
      <c r="E12" s="152">
        <f t="shared" si="0"/>
        <v>118558</v>
      </c>
      <c r="F12" s="110"/>
      <c r="G12" s="109"/>
    </row>
    <row r="13" spans="1:7" ht="35.25" customHeight="1" thickBot="1">
      <c r="A13" s="417" t="s">
        <v>183</v>
      </c>
      <c r="B13" s="424">
        <v>87202</v>
      </c>
      <c r="C13" s="415">
        <v>5729</v>
      </c>
      <c r="D13" s="416"/>
      <c r="E13" s="152">
        <f t="shared" si="0"/>
        <v>92931</v>
      </c>
      <c r="F13" s="110"/>
      <c r="G13" s="109"/>
    </row>
    <row r="14" spans="1:7" ht="35.25" customHeight="1" thickBot="1">
      <c r="A14" s="422" t="s">
        <v>184</v>
      </c>
      <c r="B14" s="423">
        <v>88982</v>
      </c>
      <c r="C14" s="155">
        <v>0</v>
      </c>
      <c r="D14" s="420"/>
      <c r="E14" s="421">
        <f t="shared" si="0"/>
        <v>88982</v>
      </c>
      <c r="F14" s="110"/>
      <c r="G14" s="109"/>
    </row>
    <row r="15" spans="1:7" ht="31.5" customHeight="1" thickBot="1">
      <c r="A15" s="417" t="s">
        <v>186</v>
      </c>
      <c r="B15" s="288">
        <v>88982</v>
      </c>
      <c r="C15" s="415"/>
      <c r="D15" s="416"/>
      <c r="E15" s="152">
        <f t="shared" si="0"/>
        <v>88982</v>
      </c>
      <c r="F15" s="110"/>
      <c r="G15" s="109"/>
    </row>
    <row r="16" spans="1:7" ht="21" customHeight="1" thickBot="1">
      <c r="A16" s="19" t="s">
        <v>35</v>
      </c>
      <c r="B16" s="152">
        <f>SUM(B9:B14)</f>
        <v>983723</v>
      </c>
      <c r="C16" s="413">
        <f>SUM(C9:C15)</f>
        <v>90509</v>
      </c>
      <c r="D16" s="152">
        <f>SUM(D9:D15)</f>
        <v>11916</v>
      </c>
      <c r="E16" s="152">
        <f t="shared" si="0"/>
        <v>1086148</v>
      </c>
      <c r="F16" s="110"/>
      <c r="G16" s="109"/>
    </row>
    <row r="17" spans="1:7" ht="21" customHeight="1" thickBot="1">
      <c r="A17" s="23"/>
      <c r="B17" s="155"/>
      <c r="C17" s="155"/>
      <c r="D17" s="154"/>
      <c r="E17" s="156"/>
      <c r="F17" s="21"/>
      <c r="G17" s="109"/>
    </row>
    <row r="18" spans="1:6" s="315" customFormat="1" ht="21" customHeight="1" thickBot="1">
      <c r="A18" s="314" t="s">
        <v>178</v>
      </c>
      <c r="B18" s="288">
        <v>190684</v>
      </c>
      <c r="C18" s="288">
        <v>5833</v>
      </c>
      <c r="D18" s="288">
        <v>84</v>
      </c>
      <c r="E18" s="317">
        <f>D18+C18+B18</f>
        <v>196601</v>
      </c>
      <c r="F18" s="110"/>
    </row>
    <row r="19" spans="1:6" s="315" customFormat="1" ht="21" customHeight="1" thickBot="1">
      <c r="A19" s="314" t="s">
        <v>179</v>
      </c>
      <c r="B19" s="288">
        <v>66960</v>
      </c>
      <c r="C19" s="288"/>
      <c r="D19" s="288"/>
      <c r="E19" s="317">
        <f>D19+C19+B19</f>
        <v>66960</v>
      </c>
      <c r="F19" s="110"/>
    </row>
    <row r="20" spans="1:6" s="315" customFormat="1" ht="21" customHeight="1" thickBot="1">
      <c r="A20" s="314" t="s">
        <v>180</v>
      </c>
      <c r="B20" s="288">
        <v>2227</v>
      </c>
      <c r="C20" s="288"/>
      <c r="D20" s="288"/>
      <c r="E20" s="317">
        <f>D20+C20+B20</f>
        <v>2227</v>
      </c>
      <c r="F20" s="110"/>
    </row>
    <row r="21" spans="1:6" s="315" customFormat="1" ht="34.5" customHeight="1" thickBot="1">
      <c r="A21" s="316" t="s">
        <v>185</v>
      </c>
      <c r="B21" s="288">
        <v>70168</v>
      </c>
      <c r="C21" s="288"/>
      <c r="D21" s="288"/>
      <c r="E21" s="317">
        <f>D21+C21+B21</f>
        <v>70168</v>
      </c>
      <c r="F21" s="110"/>
    </row>
    <row r="22" spans="1:7" ht="21" customHeight="1" thickBot="1">
      <c r="A22" s="19" t="s">
        <v>181</v>
      </c>
      <c r="B22" s="152">
        <f>SUM(B18:B21)</f>
        <v>330039</v>
      </c>
      <c r="C22" s="152">
        <f>SUM(C18:C21)</f>
        <v>5833</v>
      </c>
      <c r="D22" s="152">
        <f>SUM(D18:D21)</f>
        <v>84</v>
      </c>
      <c r="E22" s="317">
        <f>D22+C22+B22</f>
        <v>335956</v>
      </c>
      <c r="F22" s="110"/>
      <c r="G22" s="109"/>
    </row>
    <row r="23" spans="1:6" ht="21" customHeight="1" thickBot="1">
      <c r="A23" s="23"/>
      <c r="B23" s="155"/>
      <c r="C23" s="155"/>
      <c r="D23" s="154"/>
      <c r="E23" s="318"/>
      <c r="F23" s="21"/>
    </row>
    <row r="24" spans="1:7" ht="21" customHeight="1" thickBot="1">
      <c r="A24" s="19" t="s">
        <v>182</v>
      </c>
      <c r="B24" s="157">
        <v>131931</v>
      </c>
      <c r="C24" s="157"/>
      <c r="D24" s="120"/>
      <c r="E24" s="317">
        <f>D24+C24+B24</f>
        <v>131931</v>
      </c>
      <c r="F24" s="21"/>
      <c r="G24" s="109"/>
    </row>
    <row r="25" spans="1:6" ht="21" customHeight="1" thickBot="1">
      <c r="A25" s="23"/>
      <c r="B25" s="158"/>
      <c r="C25" s="155"/>
      <c r="D25" s="154"/>
      <c r="E25" s="318"/>
      <c r="F25" s="21"/>
    </row>
    <row r="26" spans="1:7" ht="21" customHeight="1" thickBot="1">
      <c r="A26" s="19" t="s">
        <v>37</v>
      </c>
      <c r="B26" s="152">
        <f>SUM(B16+B22+B24)</f>
        <v>1445693</v>
      </c>
      <c r="C26" s="152">
        <f>C16+C22+C24</f>
        <v>96342</v>
      </c>
      <c r="D26" s="152">
        <f>D16+D22+D24</f>
        <v>12000</v>
      </c>
      <c r="E26" s="317">
        <f>D26+C26+B26</f>
        <v>1554035</v>
      </c>
      <c r="F26" s="21"/>
      <c r="G26" s="109"/>
    </row>
    <row r="27" spans="1:6" ht="21" customHeight="1" thickBot="1">
      <c r="A27" s="24"/>
      <c r="B27" s="159"/>
      <c r="C27" s="160"/>
      <c r="D27" s="159"/>
      <c r="E27" s="318"/>
      <c r="F27" s="21"/>
    </row>
    <row r="28" spans="1:7" ht="21" customHeight="1" thickBot="1">
      <c r="A28" s="19" t="s">
        <v>36</v>
      </c>
      <c r="B28" s="120">
        <v>512</v>
      </c>
      <c r="C28" s="157">
        <v>21</v>
      </c>
      <c r="D28" s="120">
        <v>5</v>
      </c>
      <c r="E28" s="318">
        <f>D28+C28+B28</f>
        <v>538</v>
      </c>
      <c r="F28" s="21"/>
      <c r="G28" s="109"/>
    </row>
    <row r="29" spans="1:6" ht="12.75">
      <c r="A29" s="21"/>
      <c r="B29" s="21"/>
      <c r="C29" s="21"/>
      <c r="D29" s="21"/>
      <c r="E29" s="21"/>
      <c r="F29" s="21"/>
    </row>
    <row r="30" spans="1:6" ht="16.5" customHeight="1">
      <c r="A30" s="74"/>
      <c r="B30" s="74"/>
      <c r="C30" s="74"/>
      <c r="D30" s="74"/>
      <c r="E30" s="75"/>
      <c r="F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</sheetData>
  <sheetProtection/>
  <mergeCells count="7">
    <mergeCell ref="A2:E2"/>
    <mergeCell ref="B7:B8"/>
    <mergeCell ref="D7:D8"/>
    <mergeCell ref="C6:E6"/>
    <mergeCell ref="A7:A8"/>
    <mergeCell ref="C7:C8"/>
    <mergeCell ref="E7:E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&amp;R3.sz. melléklet
..../2014.(....) Egyek Önk.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Konyveles</cp:lastModifiedBy>
  <cp:lastPrinted>2015-02-09T06:38:50Z</cp:lastPrinted>
  <dcterms:created xsi:type="dcterms:W3CDTF">1999-11-19T07:39:00Z</dcterms:created>
  <dcterms:modified xsi:type="dcterms:W3CDTF">2015-02-09T07:11:40Z</dcterms:modified>
  <cp:category/>
  <cp:version/>
  <cp:contentType/>
  <cp:contentStatus/>
</cp:coreProperties>
</file>