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176" windowWidth="15480" windowHeight="8460" firstSheet="11" activeTab="11"/>
  </bookViews>
  <sheets>
    <sheet name="bevétel 2.m. " sheetId="1" r:id="rId1"/>
    <sheet name="Bevétel Önkormányzat 2.1 " sheetId="2" r:id="rId2"/>
    <sheet name="Bev.Önkorm.köt.fel.2.1)a " sheetId="3" r:id="rId3"/>
    <sheet name="Bev.Önkor.önként váll.fel.2.1)b" sheetId="4" r:id="rId4"/>
    <sheet name="Bevétel Polg.Hivatal 2.2 " sheetId="5" r:id="rId5"/>
    <sheet name="Bev.Polg.Hiv.Köt.fel.2.2)a" sheetId="6" r:id="rId6"/>
    <sheet name="Bevétel Könyvtár-Műv.h. 2.3. " sheetId="7" r:id="rId7"/>
    <sheet name="Bev.Könyvt.Műv.h.köt.fel.2.3)a" sheetId="8" r:id="rId8"/>
    <sheet name="Támogatás 2.4" sheetId="9" r:id="rId9"/>
    <sheet name="Kiadások3" sheetId="10" r:id="rId10"/>
    <sheet name="önkormányzat kiadásai 3.1. " sheetId="11" r:id="rId11"/>
    <sheet name="önkorm.köt.fel.3.1)a" sheetId="12" r:id="rId12"/>
    <sheet name="Önkorm.Önként váll.fel.3.1)b" sheetId="13" r:id="rId13"/>
    <sheet name="Polg.Hivatal kiadásai 3.2" sheetId="14" r:id="rId14"/>
    <sheet name="Polg.Hiv.köt.fel.3.2)a" sheetId="15" r:id="rId15"/>
    <sheet name="Könyvtár és Műv.H. kiadásai 3.3" sheetId="16" r:id="rId16"/>
    <sheet name="Könyvtár és Műv.H.köt.fel.3.3)a" sheetId="17" r:id="rId17"/>
    <sheet name="Könyvt. és Műv.H.önk.v.f.3.3)b" sheetId="18" r:id="rId18"/>
    <sheet name="Működési kiadások4" sheetId="19" r:id="rId19"/>
    <sheet name="Felhalmozás5." sheetId="20" r:id="rId20"/>
    <sheet name="Mérleg7 " sheetId="21" r:id="rId21"/>
    <sheet name="Előirányzat felh.8" sheetId="22" r:id="rId22"/>
    <sheet name="mérleg  10.m." sheetId="23" r:id="rId23"/>
    <sheet name="Céltartalék 11." sheetId="24" r:id="rId24"/>
  </sheets>
  <definedNames>
    <definedName name="_xlnm.Print_Area" localSheetId="3">'Bev.Önkor.önként váll.fel.2.1)b'!$A$1:$J$13</definedName>
    <definedName name="_xlnm.Print_Area" localSheetId="2">'Bev.Önkorm.köt.fel.2.1)a '!$A$1:$N$30</definedName>
    <definedName name="_xlnm.Print_Area" localSheetId="0">'bevétel 2.m. '!$A$1:$E$50</definedName>
    <definedName name="_xlnm.Print_Area" localSheetId="21">'Előirányzat felh.8'!$A$1:$O$42</definedName>
    <definedName name="_xlnm.Print_Area" localSheetId="19">'Felhalmozás5.'!$A$1:$E$45</definedName>
    <definedName name="_xlnm.Print_Area" localSheetId="9">'Kiadások3'!$A$1:$F$26</definedName>
    <definedName name="_xlnm.Print_Area" localSheetId="15">'Könyvtár és Műv.H. kiadásai 3.3'!$A$1:$G$13</definedName>
    <definedName name="_xlnm.Print_Area" localSheetId="22">'mérleg  10.m.'!$A$1:$E$36</definedName>
    <definedName name="_xlnm.Print_Area" localSheetId="18">'Működési kiadások4'!$A$1:$F$42</definedName>
    <definedName name="_xlnm.Print_Area" localSheetId="11">'önkorm.köt.fel.3.1)a'!$A$1:$R$56</definedName>
    <definedName name="_xlnm.Print_Area" localSheetId="12">'Önkorm.Önként váll.fel.3.1)b'!$A$1:$K$23</definedName>
    <definedName name="_xlnm.Print_Area" localSheetId="10">'önkormányzat kiadásai 3.1. '!$A$1:$R$59</definedName>
    <definedName name="_xlnm.Print_Area" localSheetId="14">'Polg.Hiv.köt.fel.3.2)a'!$A$1:$J$15</definedName>
    <definedName name="_xlnm.Print_Area" localSheetId="13">'Polg.Hivatal kiadásai 3.2'!$A$1:$J$15</definedName>
    <definedName name="_xlnm.Print_Area" localSheetId="8">'Támogatás 2.4'!$A$1:$I$16</definedName>
  </definedNames>
  <calcPr fullCalcOnLoad="1"/>
</workbook>
</file>

<file path=xl/sharedStrings.xml><?xml version="1.0" encoding="utf-8"?>
<sst xmlns="http://schemas.openxmlformats.org/spreadsheetml/2006/main" count="1028" uniqueCount="523">
  <si>
    <t>Céltartalék</t>
  </si>
  <si>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</si>
  <si>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</si>
  <si>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</si>
  <si>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</si>
  <si>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</si>
  <si>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</si>
  <si>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</si>
  <si>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</si>
  <si>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</si>
  <si>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</si>
  <si>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</si>
  <si>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</si>
  <si>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8.</t>
  </si>
  <si>
    <t>Összesen:</t>
  </si>
  <si>
    <t>előirányzat</t>
  </si>
  <si>
    <t>21.</t>
  </si>
  <si>
    <t>13.</t>
  </si>
  <si>
    <t>Kiadások</t>
  </si>
  <si>
    <t>Bevételek</t>
  </si>
  <si>
    <t>Müködési kiadások</t>
  </si>
  <si>
    <t>Dologi kiadások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</si>
  <si>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</si>
  <si>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</si>
  <si>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</si>
  <si>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</si>
  <si>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</si>
  <si>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</si>
  <si>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</si>
  <si>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Összesen</t>
  </si>
  <si>
    <t>12.</t>
  </si>
  <si>
    <t>Felhalmozási célú átvett pénzeszköz</t>
  </si>
  <si>
    <t>Egyek Nagyközség Önkormányzat és költségvetési szervei bevételei forrásonként, főbb jogcím-csoportonkénti részletezettségben.</t>
  </si>
  <si>
    <t xml:space="preserve">adatok ezer forintban </t>
  </si>
  <si>
    <t>BEVÉTELI JOGCÍM-CSOPORT</t>
  </si>
  <si>
    <t xml:space="preserve">Kiemelt előirányzatok </t>
  </si>
  <si>
    <t xml:space="preserve">Összesen </t>
  </si>
  <si>
    <t>Személyi jellegű juttatások</t>
  </si>
  <si>
    <t>Ellátottak pénzbeli juttatásai</t>
  </si>
  <si>
    <t>Speciális célú támogatások</t>
  </si>
  <si>
    <t>Működési kiadások összesen</t>
  </si>
  <si>
    <t>Költségvetési létszámkeret.</t>
  </si>
  <si>
    <t xml:space="preserve">Felhalmozási kiadások </t>
  </si>
  <si>
    <t>Tartalékok</t>
  </si>
  <si>
    <t xml:space="preserve">Kiadások összesen: </t>
  </si>
  <si>
    <t>Rendszeres személyi juttatások</t>
  </si>
  <si>
    <t>Nem rendszeres személyi juttatások</t>
  </si>
  <si>
    <t>Külső személyi juttatások</t>
  </si>
  <si>
    <t xml:space="preserve">Dologi kiadások </t>
  </si>
  <si>
    <t>Egyéb folyó kiadások</t>
  </si>
  <si>
    <t>Önkormányzat által folyósított ellátások</t>
  </si>
  <si>
    <t xml:space="preserve">Középfokú oktatásban résztvevők jut. </t>
  </si>
  <si>
    <t>Bursa Hungarica</t>
  </si>
  <si>
    <t>Balmazújvárosi többcélú társulás</t>
  </si>
  <si>
    <t>Helyi önszerveződő közösségek</t>
  </si>
  <si>
    <t xml:space="preserve">   ebből: közcélú, közhasznú</t>
  </si>
  <si>
    <t>Egyek Nagyközség Önkormányzat Felújítási kiadásai célonként.</t>
  </si>
  <si>
    <t xml:space="preserve">Szakfeladat </t>
  </si>
  <si>
    <t>Felújítási cél megnevezése</t>
  </si>
  <si>
    <t xml:space="preserve">ezer forintban </t>
  </si>
  <si>
    <t xml:space="preserve">szakfeladat </t>
  </si>
  <si>
    <t>Feladat megnevezése</t>
  </si>
  <si>
    <t>Szakfeladat</t>
  </si>
  <si>
    <t>Személyi jell. juttatás</t>
  </si>
  <si>
    <t>Felújítás</t>
  </si>
  <si>
    <t>Ellátottak pénzbeli juttatása</t>
  </si>
  <si>
    <t>Támogatásértékű felhalmozási kiadás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</si>
  <si>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</si>
  <si>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</si>
  <si>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</si>
  <si>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</si>
  <si>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</si>
  <si>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</si>
  <si>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</si>
  <si>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</si>
  <si>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</si>
  <si>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</si>
  <si>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</si>
  <si>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</si>
  <si>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</si>
  <si>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</si>
  <si>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BEVÉTEL ÖSSZESEN</t>
  </si>
  <si>
    <t>KIADÁSOK</t>
  </si>
  <si>
    <t>Beruházás</t>
  </si>
  <si>
    <t>Pénzeszk.átad.műk</t>
  </si>
  <si>
    <t>felhalm.hitel+kamat</t>
  </si>
  <si>
    <t>KIADÁS ÖSSZESEN</t>
  </si>
  <si>
    <t>Tám. Ért. Kiad mük.</t>
  </si>
  <si>
    <t>Felújítások</t>
  </si>
  <si>
    <t>Felhalmozási célú hitel kamata</t>
  </si>
  <si>
    <t>B E V É T E L E K</t>
  </si>
  <si>
    <t>Sor-
szám</t>
  </si>
  <si>
    <t>Bevételi jogcím</t>
  </si>
  <si>
    <t>3.1.</t>
  </si>
  <si>
    <t>3.2.</t>
  </si>
  <si>
    <t>Központosított előirányzatokból támogatás</t>
  </si>
  <si>
    <t>Normatív kötött felhasználású  támogatás*</t>
  </si>
  <si>
    <t>Cél- címzett támogatás</t>
  </si>
  <si>
    <t>Fejlesztési és vis maior támogatás</t>
  </si>
  <si>
    <t>Tárgyi eszközök, immateriális javak értékesítése</t>
  </si>
  <si>
    <t>6.1.</t>
  </si>
  <si>
    <t>6.1.1.</t>
  </si>
  <si>
    <t>6.1.2.</t>
  </si>
  <si>
    <t>6.2.</t>
  </si>
  <si>
    <t>K I A D Á S O K</t>
  </si>
  <si>
    <t>Sor-szám</t>
  </si>
  <si>
    <t>Kiadási jogcímek</t>
  </si>
  <si>
    <t>1.1.</t>
  </si>
  <si>
    <t>1.2.</t>
  </si>
  <si>
    <t>1.3.</t>
  </si>
  <si>
    <t>Dologi  kiadások*</t>
  </si>
  <si>
    <t>1.4.</t>
  </si>
  <si>
    <t>1.6.</t>
  </si>
  <si>
    <t>1.7.</t>
  </si>
  <si>
    <t>1.8.</t>
  </si>
  <si>
    <t>1.9.</t>
  </si>
  <si>
    <t>1.10.</t>
  </si>
  <si>
    <t>2.1.</t>
  </si>
  <si>
    <t>Felújítás*</t>
  </si>
  <si>
    <t>2.2.</t>
  </si>
  <si>
    <t>Felhalmozási célú pénzeszközátadás államháztartáson kívülre</t>
  </si>
  <si>
    <t>III. Tartalékok (3.1+...+3.2)</t>
  </si>
  <si>
    <t>V. Egyéb kiadások</t>
  </si>
  <si>
    <t>VI. Finanszírozási kiadások (6.1+6.2)</t>
  </si>
  <si>
    <t>Értékpapírok kiadásai</t>
  </si>
  <si>
    <t xml:space="preserve"> KIADÁSOK ÖSSZESEN: (1+2+3+4+5+6)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</si>
  <si>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</si>
  <si>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</si>
  <si>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</si>
  <si>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</si>
  <si>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</si>
  <si>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</si>
  <si>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</si>
  <si>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</si>
  <si>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</si>
  <si>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Működési hitel törlesztés</t>
  </si>
  <si>
    <t>Működési célú hiteltörlesztés</t>
  </si>
  <si>
    <t>Felhalmozási célú hiteltörlesztés</t>
  </si>
  <si>
    <t xml:space="preserve">   ebből:kamatkiadások</t>
  </si>
  <si>
    <t>Egyek Nagyközség Önkormányzat Felhalmozási kiadásai feladatonként</t>
  </si>
  <si>
    <t>KIMUTATÁS</t>
  </si>
  <si>
    <t>a</t>
  </si>
  <si>
    <t>évre tervezett tartalékokról</t>
  </si>
  <si>
    <t>Felhalmozási tartalék</t>
  </si>
  <si>
    <t>Általános tartalék összesen</t>
  </si>
  <si>
    <t>Tartalék összesen:</t>
  </si>
  <si>
    <t>Működési célú hiteltörl.</t>
  </si>
  <si>
    <t>Tárgyévi költségvetési hiány</t>
  </si>
  <si>
    <t>Felhalmozási hiány</t>
  </si>
  <si>
    <t>Működési hiány</t>
  </si>
  <si>
    <t>910123 Könyvtári szolgáltatások</t>
  </si>
  <si>
    <t>910502 Közm.-i int-k, köz.szint.működt.</t>
  </si>
  <si>
    <t>910203 Múzeumi kiállítási tevékenység</t>
  </si>
  <si>
    <t>Tárkányi Béla Könyvtár és Művelődési Ház összesen:</t>
  </si>
  <si>
    <t>841112 Önkormányzati jogalk.(Képviselő-testület)</t>
  </si>
  <si>
    <t>841133 Adó, illeték kiszabás, beszed.adóellenőrzés</t>
  </si>
  <si>
    <t>382101 Települési hull. Kezelése, ártalmatlanítása</t>
  </si>
  <si>
    <t>412000 Lakó- és nem lakóépület építése</t>
  </si>
  <si>
    <t>421100 Út, autópálía építése</t>
  </si>
  <si>
    <t>429900 Egyéb m. n. s. építés</t>
  </si>
  <si>
    <t>581400 Folyóirat időszaki kiadv. Kiadásai</t>
  </si>
  <si>
    <t>692000 Számviteli, adószakértői tevékenység</t>
  </si>
  <si>
    <t>841402 Közvilágítás</t>
  </si>
  <si>
    <t>841906 Finanszírozási műveletek</t>
  </si>
  <si>
    <t>841908 Fejezeti és ált. tartalékok elszámolása</t>
  </si>
  <si>
    <t>882112 Időskorúak járadéka</t>
  </si>
  <si>
    <t>882113 Lakásfenntartási tám. Normatív módon</t>
  </si>
  <si>
    <t>882115 Ápolási díj alanyi jogon</t>
  </si>
  <si>
    <t>882122 Átmeneti segély</t>
  </si>
  <si>
    <t>882124 Rendkívüli gyermekvédelmi támogatás</t>
  </si>
  <si>
    <t>882129 Egyéb önk-i eseti pénzbeli ell-k</t>
  </si>
  <si>
    <t>882202 Közgyógyellátás</t>
  </si>
  <si>
    <t>882203 Köztemetés</t>
  </si>
  <si>
    <t>890301 Civil szervezetek működési támogatása</t>
  </si>
  <si>
    <t>862102 Háziorvosi ügyeleti ellátás</t>
  </si>
  <si>
    <t>869043 Fertőző megbeteged.megel.járv-i-i ell.</t>
  </si>
  <si>
    <t>960302 Köztemető fenntartás és működtetés</t>
  </si>
  <si>
    <t>Működési célú pénzeszközátvétel</t>
  </si>
  <si>
    <t>Önkormányzati lakás felújítás</t>
  </si>
  <si>
    <t>Járda felújítás</t>
  </si>
  <si>
    <t>390002 Felszíni víz szennyeződés mentesítése</t>
  </si>
  <si>
    <t xml:space="preserve">   ebből: bizottsági tagok juttatása</t>
  </si>
  <si>
    <t>ebből: képviselők juttatása</t>
  </si>
  <si>
    <t>2013.</t>
  </si>
  <si>
    <t>Normatív hozzájárulások</t>
  </si>
  <si>
    <t>10.1.</t>
  </si>
  <si>
    <t>842542 Minősített időszaki tevékenységek</t>
  </si>
  <si>
    <t>Egyeki Szöghatár Nonprofit Kft.</t>
  </si>
  <si>
    <t>Egyéb működési célú kiadások</t>
  </si>
  <si>
    <t>1. Önkormányzat</t>
  </si>
  <si>
    <t>Központosított  bevételből felhalmozási</t>
  </si>
  <si>
    <t>680001 Lakóing. Bérbeadása, üzemeltetése</t>
  </si>
  <si>
    <t>680002 Nem lakóingatlan bérbeadása, üzemelt.-e</t>
  </si>
  <si>
    <t>522001 Helyi közutak, hidak alag. Lét. Fel.</t>
  </si>
  <si>
    <t>841126 Önkorm.és társulások ált.végreh.igazg.tev.</t>
  </si>
  <si>
    <t>841901 Önkorm.és többc.kist.társ.-k elszámolása</t>
  </si>
  <si>
    <t>890442 Foglalk.hely.tám.-rajog.h. i. közfoglalkoztatása</t>
  </si>
  <si>
    <t>KEOP-7.1.0 "Egyek Nagyközség szennyvízkezelése"</t>
  </si>
  <si>
    <t>2. Polgármesteri Hivatal</t>
  </si>
  <si>
    <t>Munkaadókat terhelő járulékok és szociális hozzájárulási adó</t>
  </si>
  <si>
    <t xml:space="preserve">Munkaadókat terhelő járulékok és szociális hozzájárulási adó </t>
  </si>
  <si>
    <t>Tiszacsege Központi Orvosi Ügyelet</t>
  </si>
  <si>
    <t>Önkormányzati Tűzoltóság</t>
  </si>
  <si>
    <t>Felsőfokú oktatásban résztvevők jut.</t>
  </si>
  <si>
    <t>Személyi jellegű juttatás</t>
  </si>
  <si>
    <t>862211 Járóbetegek gyógyító szakellátása</t>
  </si>
  <si>
    <t>882111 Aktív korúak ellátása</t>
  </si>
  <si>
    <t>890442 Foglalk.hely. Támra jog.h.i.közfoglalkoztatása</t>
  </si>
  <si>
    <t>842521 Tűzoltás, műszaki mentés, kat.helyzet elhárítás</t>
  </si>
  <si>
    <t>890115 Spec.tehets.gond.pr.h.h.gyerm.fi.r.</t>
  </si>
  <si>
    <t>889969 Egyéb speciális ellátások</t>
  </si>
  <si>
    <t>873011 Időskorúak tartós benntl. Ellátása</t>
  </si>
  <si>
    <t>Polgármesteri Hivatal nyílászáró felújítás</t>
  </si>
  <si>
    <t xml:space="preserve">Ssz. </t>
  </si>
  <si>
    <t>ÉAOP-5.1.2/D2-11 "Belterületi bel- és csapadékvízvédelmi fejlesztések"</t>
  </si>
  <si>
    <t>Felhalmozási célú pénezeszközátadás Faluközpont</t>
  </si>
  <si>
    <t>ÉAOP-3.1.2/A-11 "Béke utca felújítása Egyeken" terv készítés</t>
  </si>
  <si>
    <t>Személygépkocsi vásárlás</t>
  </si>
  <si>
    <t>Felhalmozási célú hitel kamat</t>
  </si>
  <si>
    <t>2013. évi előirányzat</t>
  </si>
  <si>
    <t>B. KÖLTSÉGVETÉSI HIÁNY FINANSZÍROZÁSÁRA SZOLGÁLÓ PÉNZF.NÉLKÜLI BEVÉTELEK:</t>
  </si>
  <si>
    <t>Intézményi működési bevétel</t>
  </si>
  <si>
    <t>Működési és felhalmozási célú támogatásértékű bevétel</t>
  </si>
  <si>
    <t>1.1</t>
  </si>
  <si>
    <t>1.5.</t>
  </si>
  <si>
    <t>3.2</t>
  </si>
  <si>
    <t>6.1</t>
  </si>
  <si>
    <t>8.1</t>
  </si>
  <si>
    <t>8.2</t>
  </si>
  <si>
    <t>10.2.</t>
  </si>
  <si>
    <t>Közhatalmi bevétel</t>
  </si>
  <si>
    <t>Kölcsön</t>
  </si>
  <si>
    <t>Kapott támogatásból felhalmozási</t>
  </si>
  <si>
    <t>Közhatalmi bevételek</t>
  </si>
  <si>
    <t>Működési és felhalmozási célú átvett pénzeszköz</t>
  </si>
  <si>
    <t>889201 Gyermekjóléti szolgálat</t>
  </si>
  <si>
    <t>841901 Önkormányzatok val.többc.kist.társ.elszám-a</t>
  </si>
  <si>
    <t>2013. Előirányzat 
Összesen:</t>
  </si>
  <si>
    <t xml:space="preserve">2013. Előirányzat 
Önkormányzat </t>
  </si>
  <si>
    <t xml:space="preserve">2013. Előirányzat 
Polgármesteri Hivatal </t>
  </si>
  <si>
    <t>2013. Előirányzat 
Tárkányi Béla Könyvt. És Műv.H.</t>
  </si>
  <si>
    <t>Önkormányzat 2013. évi tervezett bevételei</t>
  </si>
  <si>
    <t>Polgármesteri Hivatal 2013. évi tervezett bevételei</t>
  </si>
  <si>
    <t>2013.terv</t>
  </si>
  <si>
    <t>2013. terv</t>
  </si>
  <si>
    <t>Tárkányi Béla Könyvtár és Művelődési Ház bevételei</t>
  </si>
  <si>
    <t>2013. Előirányzat 
Tárkányi Béla Könyvt. És Műv H.</t>
  </si>
  <si>
    <t xml:space="preserve">2013. Évi előirányzat </t>
  </si>
  <si>
    <t>Egyek Nagyközség Önkormányzat 2013. évi előirányzat-felhasználási ütemterve</t>
  </si>
  <si>
    <t>2013.évi</t>
  </si>
  <si>
    <t>Egyek Nagyközség Önkormányzat és költségvetési szervei 2013. évi  kiadásai kiemelt előirányzatonként</t>
  </si>
  <si>
    <t>Egyek Nagyközség Önkormányzat és költségvetési szervei 2013. évi működési  kiadásai kiemelt előirányzatonként</t>
  </si>
  <si>
    <t>2013. Évi Költségvetési kiadások összesen</t>
  </si>
  <si>
    <t>2013. évi Költségvetési bevételek összesen</t>
  </si>
  <si>
    <t>Intézményi bevételből felhalmozási</t>
  </si>
  <si>
    <t>Egyéb központi támogatás</t>
  </si>
  <si>
    <t>429900 Egyéb m.n.s.építés</t>
  </si>
  <si>
    <t>841403 Város és községgazdálkodás</t>
  </si>
  <si>
    <t>932918 Mindenf.m.n.s.szabadidős szolgáltatás</t>
  </si>
  <si>
    <t xml:space="preserve">Debrecen-Nyíregyházi Egyházmegye </t>
  </si>
  <si>
    <t>Önkormányzati ingatlan külső felújítás (Volt Pizzéria)</t>
  </si>
  <si>
    <t>Rendőrségi épület: tető ráépítés</t>
  </si>
  <si>
    <t>Térfigyelő kamerarendszer kiépítés</t>
  </si>
  <si>
    <t>Kazánprogram beruházás</t>
  </si>
  <si>
    <t>Épületenergetiaki fejlesztések és közvilágítás energiatakarékos átalakítása</t>
  </si>
  <si>
    <t>Közvilágítás átmenet: terv készítés</t>
  </si>
  <si>
    <t>Önkormányzati vagyongazdálkodás</t>
  </si>
  <si>
    <t>Polgármesteri Hivatal, klimatizálás</t>
  </si>
  <si>
    <t>841154 Önkormányzati vagyongazdálkodás</t>
  </si>
  <si>
    <t xml:space="preserve">841403 Város és községgazd. </t>
  </si>
  <si>
    <t>932918 M.n.s. egyéb szórakoztató szabadidős tev.</t>
  </si>
  <si>
    <t>889921 Szociális étkeztetés</t>
  </si>
  <si>
    <t>889922 Házi segítségnyújtás</t>
  </si>
  <si>
    <t>881011 Idősek nappali ellátása</t>
  </si>
  <si>
    <t>879717 Helyettes szülői ellátás</t>
  </si>
  <si>
    <t>Energetikai fejlesztések és közvilágítás energiatakarékos átalakítása</t>
  </si>
  <si>
    <t xml:space="preserve"> ÉAOP-3.1.2/A-11 pályázat Béke u. felújítás önerő</t>
  </si>
  <si>
    <t>ÉAOP-4.1.2/A-12 Védőnői szolgálat pályázat: terv készítés</t>
  </si>
  <si>
    <t>Iskolabusz beszerzés</t>
  </si>
  <si>
    <t>841133 Adó illetékkiszabás, adóellenőrzés</t>
  </si>
  <si>
    <t xml:space="preserve"> </t>
  </si>
  <si>
    <t>II.1 Normatív hozzájárulások</t>
  </si>
  <si>
    <t>II.2.Települési önkormányzatok működésének támogatása</t>
  </si>
  <si>
    <t>II.6. Hozzájárulás a pénzbeli szociális ellátásokhoz</t>
  </si>
  <si>
    <t>II.7.Egyes szociális és gyermekjóléti feladatok támogatása</t>
  </si>
  <si>
    <t>II.8.Könyvtári, közművelődési és múzeumi feladatok támogatása</t>
  </si>
  <si>
    <t>III. Előző évi költségvetési kiegészítések, visszatérülések</t>
  </si>
  <si>
    <t>IV. Működési célú támogatásértékű bevételek</t>
  </si>
  <si>
    <t>V. Működési célú átvett pénzeszközök</t>
  </si>
  <si>
    <t>Önkormányzat működési célú költségvetési támogatása</t>
  </si>
  <si>
    <t>Hitel-, küölcsön felvétel államháztartáson kívülről</t>
  </si>
  <si>
    <t>Maradvány igénybevétele</t>
  </si>
  <si>
    <t>Felhalmozási bevétel</t>
  </si>
  <si>
    <t>Felhalmozási célú támogatásértékű bevételek</t>
  </si>
  <si>
    <t>Működési célú támogatásértékű bevétel</t>
  </si>
  <si>
    <t>680001 Lakóingatlan bérbeadása, üzemeltetés</t>
  </si>
  <si>
    <t>680002 Nam lakóingatlan bérbeadása, üzemeltetése</t>
  </si>
  <si>
    <t>Egyek Nagyközség Önkormányzatának 2013. évi tervezett bevételei önként vállalt feladatonként</t>
  </si>
  <si>
    <t>Egyek Nagyközség Önkormányzatának 2013. évi tervezett bevételei kötelezően ellátandó feladatonként</t>
  </si>
  <si>
    <t>Felhalmozási célú visszatérítandő támogatások, kölcsönök visszatérülése államháztartáson kívülről</t>
  </si>
  <si>
    <t>910502 Közművelődési intézetek közösségi szint.működt.</t>
  </si>
  <si>
    <t>Polgármesteri Hivatal 2013. évi tervezett bevételei kötelezően ellátandó feladatonként</t>
  </si>
  <si>
    <t>Tárkányi Béla Könyvtár és Művelődési Ház 2013. évi tervezett bevételei kötelezően ellátandó feladatonként</t>
  </si>
  <si>
    <t>Működési célú támogatásértékű kiadások</t>
  </si>
  <si>
    <t>Egyéb működési célú kiadások (Működési célú pénzeszközátadás)</t>
  </si>
  <si>
    <t>Hiteltörlesztés államháztartáson kívülre</t>
  </si>
  <si>
    <t>Felhalmozási célú támogatásértékű kiadások</t>
  </si>
  <si>
    <t>Felhalmozási célú pénzeszközátadások államháztartáson kívülre</t>
  </si>
  <si>
    <t>Működési célú tartalék</t>
  </si>
  <si>
    <t>Felhalmozási célú tartalék</t>
  </si>
  <si>
    <t xml:space="preserve">Ellátottak pénzbeli juttatásai </t>
  </si>
  <si>
    <t>Egyéb működési célú kiadások (Működési célú pénzeszközátadás</t>
  </si>
  <si>
    <t>2013.terv.</t>
  </si>
  <si>
    <t>Központi, irányító szervi támogatás</t>
  </si>
  <si>
    <t>Tárkányi Béla Könyvtár és Művelődési Ház 2013. évi tervezett kiadásai kötelezően ellátandó feladatonként</t>
  </si>
  <si>
    <t>Tárkányi Béla Könyvtár és Művelődési Ház 2013. évi tervezett kiadásai feladatonként</t>
  </si>
  <si>
    <t>Polgármesteri Hivatal 2013. évi tervezett kiadásai feladatonként</t>
  </si>
  <si>
    <t>Polgármesteri Hivatal 2013. évi tervezett kiadásai kötelezően ellátandó feladatonként</t>
  </si>
  <si>
    <t>Dolgoi kiadások</t>
  </si>
  <si>
    <t>Egyek Nagyközség Önkormányzatának 2013. évi tervezett kiadásai  feladatonként</t>
  </si>
  <si>
    <t>Felhalmozási célú pénzeszköz átadások államháztartáson kívülre</t>
  </si>
  <si>
    <t>862101 Háziorvosi alapellátás</t>
  </si>
  <si>
    <t>Felhalmozási hitel kamat kiadása</t>
  </si>
  <si>
    <t>Engedélyezett létszám (fő)</t>
  </si>
  <si>
    <t>Egyek Nagyközség Önkormányzatának 2013. évi tervezett kiadásai kötelezően ellátandó feladatonként</t>
  </si>
  <si>
    <t>Egyek Nagyközség Önkormányzatának 2013. évi tervezett kiadásai  önként vállalt feladatonként</t>
  </si>
  <si>
    <t>2. Tárkányi Béla Könytár és Művelődési ház</t>
  </si>
  <si>
    <t>Katasztrófavédelem</t>
  </si>
  <si>
    <t>Hitel-, kölcsön felvétel államháztartáson kívülről</t>
  </si>
  <si>
    <t>Intézményi működési bevételek</t>
  </si>
  <si>
    <t>I. Intézményi működési bevételek</t>
  </si>
  <si>
    <t>Közponit, irányító szervi támogatás</t>
  </si>
  <si>
    <t>Felhalmozási célú visszatérítendő támogatások, kölcsönök visszatérülése államháztartáson kívülről</t>
  </si>
  <si>
    <t>Központi, irányító szervi támogatás folyósítása</t>
  </si>
  <si>
    <t>Beruházások</t>
  </si>
  <si>
    <t>Hitel-, kölcsön felvtéel államháztartáson kívülről</t>
  </si>
  <si>
    <t>Előző évi költségvetési kiegészítések, visszatérülések</t>
  </si>
  <si>
    <t>Működési célú visszatérítendő támogatások, kölcsönök visszatérülése államháztartáson kívülről</t>
  </si>
  <si>
    <t>Felhalmozási célú támogatásértékű bevétel</t>
  </si>
  <si>
    <t>Előző év előirányzat-maradványának, pénzmaradványának felhalmozási célú igénybevétele</t>
  </si>
  <si>
    <t>Felhalmozási célú ÁFA visszatérülések</t>
  </si>
  <si>
    <t>Személyi  jellegű juttatás</t>
  </si>
  <si>
    <t>Kamatkiadások (Működési célú hitelhez kapcsolódó)</t>
  </si>
  <si>
    <t>IV.  Hitelek kamatai (Felhalmozási célú hitelhez kapcsolódó)</t>
  </si>
  <si>
    <t>Hosszú lejáratú hitelek, kölcsönök (vissazfizetése) törlesztése</t>
  </si>
  <si>
    <t>Rövid lejáratú hitelek, kölcsönök (vissazfizetése) törlesztése</t>
  </si>
  <si>
    <t>Az Önkormányzat Pénzügyi mérlege</t>
  </si>
  <si>
    <t>Települési önkormányzatok működésének támogatása</t>
  </si>
  <si>
    <t>Helyi önkormányzatok kiegésíztő támogatása/Egyes jövedelempótló támogatások kiegészítése</t>
  </si>
  <si>
    <t>II.4. Helyi önkormányzatok kiegészítő támogatása/Egyes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</si>
  <si>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</si>
  <si>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</si>
  <si>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</si>
  <si>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Felhalmozási célú támogatásértékű bevétel fejezeti kezelésű előirányzatoktól EU-s programok és azok hazai társfinanszírozása</t>
  </si>
  <si>
    <t>Felhalmozási célú támogatásértékű bevétel elkülönített állami pénzalapoktól</t>
  </si>
  <si>
    <t>Működési célú támogatásértékű bevétel társadalombiztosítás pénzügyi alapjaitól</t>
  </si>
  <si>
    <t>Működési célú támogatásértékű bevétel helyi önkormányzatoktól és költségvetési szerveitől</t>
  </si>
  <si>
    <t>Működési célú támogatásértékű bevétel fejezeti kezelésű előirányzatoktól EU-s programok és azok hazai társfinanszírozása</t>
  </si>
  <si>
    <t>Működési célú támogatásértékű bevétel központi költségvetési szervektől</t>
  </si>
  <si>
    <t>Működési célú támogatásértékű bevétel elkülönített állami pénzalapoktól</t>
  </si>
  <si>
    <t>Egyéb felhalmozási célú központi támogatás</t>
  </si>
  <si>
    <t>Önkormányzat felhalmozási célú költségvetési támogatása</t>
  </si>
  <si>
    <t>3.1.1</t>
  </si>
  <si>
    <t>3.1.2.</t>
  </si>
  <si>
    <t>3.1.3.</t>
  </si>
  <si>
    <t>3.1.4.</t>
  </si>
  <si>
    <t>3.1.5.</t>
  </si>
  <si>
    <t>3.1.6.</t>
  </si>
  <si>
    <t>3.1.7.</t>
  </si>
  <si>
    <t>3.2.1.</t>
  </si>
  <si>
    <t>3.2.3</t>
  </si>
  <si>
    <t>Működési célú támogatásértékű bevételek (3.1.1.+…+3.1.7.)</t>
  </si>
  <si>
    <t>4.1</t>
  </si>
  <si>
    <t>4.2</t>
  </si>
  <si>
    <t>Önkormányzatoknak átengedett közhatalmi bevételek</t>
  </si>
  <si>
    <t>Helyi adók és adójellegű bevételek</t>
  </si>
  <si>
    <t>Adópótlék, adóbírság</t>
  </si>
  <si>
    <t>Működési és felhalmozási célú támogatás értékű bevételek</t>
  </si>
  <si>
    <t>Egyéb felhalmozási bevételek</t>
  </si>
  <si>
    <t>7.1</t>
  </si>
  <si>
    <t>7.2.</t>
  </si>
  <si>
    <t>Működési célú átvett pénzeszközök</t>
  </si>
  <si>
    <t>Felhalmozási célú pénzeszközátvétel</t>
  </si>
  <si>
    <t>Támogatások, kölcsönök visszatérülése államháztartáson kívülről (8.1.+8.2.)</t>
  </si>
  <si>
    <t>Működési és felhalmozási célú átvett pénzeszközök (7.1.+7.2.)</t>
  </si>
  <si>
    <t xml:space="preserve">KÖLTSÉGVETÉSI BEVÉTELEK ÖSSZESEN: </t>
  </si>
  <si>
    <t>Maradvány igénybevétele (9.1+9.2.)</t>
  </si>
  <si>
    <t>Előző év előirányzat-maradványának, pénzmaradványának működési célú iégnybevétele</t>
  </si>
  <si>
    <t>Előző év előirányzat-maradványának, pénzmaradványának felhalmozási célú iégnybevétele</t>
  </si>
  <si>
    <t>Hosszú lejáratú hitelek, kölcsönök felvétele</t>
  </si>
  <si>
    <t>Rövid lejáratú hitelek, kölcsönök felvétel</t>
  </si>
  <si>
    <t>6.3.</t>
  </si>
  <si>
    <t>Felhalmozási  bevételek (6.1.+…+6.3)</t>
  </si>
  <si>
    <t>9.1.</t>
  </si>
  <si>
    <t>9.2</t>
  </si>
  <si>
    <t>Hitel, külcsön felétel államháztartáson kívülről (10.1.+10.2.)</t>
  </si>
  <si>
    <t>I. Folyó (működési) kiadások (1.1+…+1.10)</t>
  </si>
  <si>
    <t>Hiteltörlesztés államháztartáson kívülre (6.1.1.+6.1.2.)</t>
  </si>
  <si>
    <t>II.5. Önhibáján kívül hátrányos helyzetbe került önk-k támogatása/Működőképesség megőrzését szolgáló kiegészítő támogatás</t>
  </si>
  <si>
    <t>Napelem és napkollektoros rendszer kiépítése</t>
  </si>
  <si>
    <t>Működésképtelen önkormányzatok egyéb támogatása/Működőképesség megőrzését szolgáló kiegészítő támogatás</t>
  </si>
  <si>
    <t>Előre nem látható működési kiadások fedezeteként elkülönített tartalék</t>
  </si>
  <si>
    <t>Működési célú támog.kölcs.nyújt.Áh.kiv.</t>
  </si>
  <si>
    <t>Működési célú támogatási kölcsönök nyújtása Áh.kiv.</t>
  </si>
  <si>
    <t>VI.Működési c.támogatási kölcsönök visszatérülése háztartásoktól</t>
  </si>
  <si>
    <t>VII.Önkormányzat felhalmozási célú költségvetési támogatása</t>
  </si>
  <si>
    <t>VII.1. Egyéb felhalmozási célú központi támogatás</t>
  </si>
  <si>
    <t>VIII. Felhalmozási célú támogatásértékű bevételek</t>
  </si>
  <si>
    <t>IX. Felhalmozási célú visszatérítendő támogatások, kölcsönök visszatérülése államháztartáson kívülről</t>
  </si>
  <si>
    <t>X. Felhalmozási célú pénzeszközátvétel</t>
  </si>
  <si>
    <t>XI. Közhatalmi bevétel</t>
  </si>
  <si>
    <t>XII. Felhalmozási bevétel</t>
  </si>
  <si>
    <t>XII.1. Tárgyi eszk. immat jav. ért.</t>
  </si>
  <si>
    <t>XII.2. Felhalmozási célú ÁFA visszatérülések</t>
  </si>
  <si>
    <t>A. Költségvetési bevételek összesen=I.+II.+III.+IV.+V.+VI.+VII.+VIII.+IX.+X.+XI.+XII.</t>
  </si>
  <si>
    <t>XIII. Hitel-, kölcsön felvétel államháztartáson kívülről</t>
  </si>
  <si>
    <t>XIII.1. Hosszú lejáratú hitelek, kölcsönök felvétele</t>
  </si>
  <si>
    <t>XIII.2. Rövid lejáratú hitelek, kölcsönök felvétele</t>
  </si>
  <si>
    <t>XIV. Maradvány igénybevétele</t>
  </si>
  <si>
    <t>XIV.1. Előző év előirányzat-maradványának, pénzmaradványának működési célú igénybevétele</t>
  </si>
  <si>
    <t>XIV.2. Előző év előirányzat-maradványának, pénzmaradványának felhalmozási célú igénybevétele</t>
  </si>
  <si>
    <t>XV. Központi, irányító szervi támogatás</t>
  </si>
  <si>
    <t>XV.1. Központi, irányító szervi működési célú támogatás</t>
  </si>
  <si>
    <t>XV.2. Központi, irányító szervi felhalmozási célú támogatás</t>
  </si>
  <si>
    <t>D. Finanszírozási bevételek összesen: XIII.+XIV.+XV.</t>
  </si>
  <si>
    <t>XI.1. Igazgatási szolgáltatási díj bevétele</t>
  </si>
  <si>
    <t>XI.2. Önkormányzatoknak átengedett közhatalmi bevételek</t>
  </si>
  <si>
    <t>XI.3. Helyi adók és adójellegű bevételek</t>
  </si>
  <si>
    <t>XI.4. Adópótlék, adóbírság</t>
  </si>
  <si>
    <t>841112 Önkormányzati jogalkotás</t>
  </si>
  <si>
    <t>841154 Önkormányzati vagyongazg.kapcsolatos feladatok</t>
  </si>
  <si>
    <t>862211 Járóbeteg gyógyító szakellátás</t>
  </si>
  <si>
    <t>882129 Egyéb önkormányzati eseti pénbeli ellátások</t>
  </si>
  <si>
    <t>Működési célú támogatási kölcsönök visszatérülése</t>
  </si>
  <si>
    <t>889928 Falugondnoki, tanyagondnoki feladatok</t>
  </si>
  <si>
    <t>889931 Családi pótlék</t>
  </si>
  <si>
    <t>Működési célú pénzeszköz átvétel</t>
  </si>
  <si>
    <t>890443 Egyéb közfoglalkoztatás</t>
  </si>
  <si>
    <t>Felhalmozási célú pénzeszköz átvétel</t>
  </si>
  <si>
    <t>382101 Települési hulladék kezelése, ártalmatlanítása</t>
  </si>
  <si>
    <t>841154 Önkormányzati vagyongazd.kapcsolatos feladatok</t>
  </si>
  <si>
    <t>841907 Önkormányzatok elszámolása ktgv.-i szerveikkel</t>
  </si>
  <si>
    <t>882119 Óvodáztatási támogatás</t>
  </si>
  <si>
    <t>Működési célú támogatási kölcsönök nyújtása</t>
  </si>
  <si>
    <t>841907 Önkormányzatok elszámolása ktg.-i szerveikkel</t>
  </si>
  <si>
    <t>890443 Egyéb közfogalalkoztatás</t>
  </si>
  <si>
    <t>910121 Könyvtári állomány gyarapítása, nyílvántartása</t>
  </si>
  <si>
    <t>Foglalkoztatást helyett.támog.jogosult közfoglalk./Gépjármű vásárlás/</t>
  </si>
  <si>
    <t>Felhalmozási célú pénzeszközátadás Áh.kívülre</t>
  </si>
  <si>
    <t>Önkormányzati vagyongazdálkodás /Befektetési c.részesedések vásárlása/</t>
  </si>
  <si>
    <t>4.3</t>
  </si>
  <si>
    <t>4.4</t>
  </si>
  <si>
    <t>Igazgatási szolgáltatási díj bevétele</t>
  </si>
  <si>
    <t>Támogatás értékű működési bevétel társulástól</t>
  </si>
  <si>
    <t>2.3</t>
  </si>
  <si>
    <t>2.4</t>
  </si>
  <si>
    <t>2.5</t>
  </si>
  <si>
    <t>Befektetési célú részesedések vásárlása</t>
  </si>
  <si>
    <t xml:space="preserve">                                              Egyek Nagyközség Önkormányzat működési és felhalmozási célú bevételeinek és kiadásainak előirányzata mérleg rendszerben</t>
  </si>
  <si>
    <t>módosított</t>
  </si>
  <si>
    <t>Működési célú visszatérítendő támogatások, kölcsönök nyújtása államháztartáson kívülre</t>
  </si>
  <si>
    <t>851011 Óvodai nevelés, ellátás</t>
  </si>
  <si>
    <t>852011 Általános iskolai tanulók nappali rendszerű nevelése,oktatása 1-4. évfolyam</t>
  </si>
  <si>
    <t>852021 Általános iskolai tanulók nappali rendszerű nevelése,oktatása 5-8. évfolyam</t>
  </si>
  <si>
    <t>Működési célú visszatérítendő támogatások, kölcsönök nyújtása államháztartáson kívülről</t>
  </si>
  <si>
    <t>Előző év előirányzat-maradványának, pénzmaradványána működési célú igénybevétele</t>
  </si>
  <si>
    <t>Felhalmozási célú támogatás értékű bevétel társulástól</t>
  </si>
  <si>
    <t>Felhalmozási célú pénzeszköz átadás háztartásoknak</t>
  </si>
  <si>
    <t>VII.3. Vis maior támogatás</t>
  </si>
  <si>
    <t>II.9. Szerkezet átalakítási tartalék</t>
  </si>
  <si>
    <t>II.10. Egyéb működési célú központi támogatás</t>
  </si>
  <si>
    <t>II.12. Normatív, kötött tám.</t>
  </si>
  <si>
    <t>5000 fő feletti lakosságszámú települési önkorm.adósságkonszolidációja során kapott felhalmozási támogatás</t>
  </si>
  <si>
    <t>1.11.</t>
  </si>
  <si>
    <t>Szerkezet átalakítási tartalék</t>
  </si>
  <si>
    <t>5000 fő feletti lakosságszámú települési önkorm.adósságkonszolidációja során kapott működési támogatás</t>
  </si>
  <si>
    <t>VII.2.  5000 fő feletti lakosságszámú települési önkormányzatok adósságkonszolidációja során kapott felhalmozási  támogatás</t>
  </si>
  <si>
    <t>II.11. 5000 fő feletti lakosságszámú települési önkormányzatok adósságkonszolidációja során kapott működési támogatás</t>
  </si>
  <si>
    <t>Szent József Plébánia</t>
  </si>
  <si>
    <t>Móra Ferenc Katolikus Általános Iskola és Óvoda</t>
  </si>
  <si>
    <t>II.3. Központosított ei-k. (lakott külterülettel kapcs. fel-k 2013. évi támogatása,nyári gyermkétkeztetés támog.)</t>
  </si>
  <si>
    <t>II. Önkormányzat működési és felhalmozái célú költségvetési támogatása</t>
  </si>
  <si>
    <t>841912 Befektetési c.finanszírozási műveletek</t>
  </si>
  <si>
    <t>882117 Rendszeres gyermekvédelmi pénzb.ellátás</t>
  </si>
  <si>
    <t>841913 Támogatási c.finanszírozási műveletek</t>
  </si>
  <si>
    <t>862301 Fogorvosi alapellátás</t>
  </si>
  <si>
    <t>Világ Királynője Mozgalom</t>
  </si>
  <si>
    <t>Foglalkoztatást helyettesítő támog.jogosult közfoglalk./Zúzott kő, Sóder, Cement, Betonáteresz, horganyzott huzal, huzalfeszítő vásárlás/</t>
  </si>
  <si>
    <t>Foglalkoztatást helyettesítő támog.jogosult közfoglalk./Faaprító,Motoros fűkasza vásárlás  betonelem gyártó gép és sablon vásárlás Fűnyíró vásárl./</t>
  </si>
  <si>
    <t>3.2.2</t>
  </si>
  <si>
    <t>3.2.4</t>
  </si>
  <si>
    <t>Felhalmozási célú támogatásértékű bevételek (3.2.1.+…+3.2.4.)</t>
  </si>
  <si>
    <t>24.</t>
  </si>
  <si>
    <t>25.</t>
  </si>
  <si>
    <t>26.</t>
  </si>
  <si>
    <t>Támogatási jogcím</t>
  </si>
  <si>
    <t>2013. Év</t>
  </si>
  <si>
    <t>mutató</t>
  </si>
  <si>
    <t>hozzájárulás</t>
  </si>
  <si>
    <t>Ft/mutató</t>
  </si>
  <si>
    <t>összege Ft</t>
  </si>
  <si>
    <t>Önkormányzati támogatás összesen:</t>
  </si>
  <si>
    <t xml:space="preserve">I. Helyi Önkormányzatok általános működési támogatása összesen: </t>
  </si>
  <si>
    <t>I. 1.a) Önkormányzati Hivatal működésének támogatása</t>
  </si>
  <si>
    <t>13,75 fő</t>
  </si>
  <si>
    <t>I.1 b. Települési üzemeltetés támogatása</t>
  </si>
  <si>
    <t xml:space="preserve">                   - Közvilágítás fenntartásának támogatása</t>
  </si>
  <si>
    <t xml:space="preserve">                   - Köztemető fenntartásával kapcsolatos feladatok támogatása</t>
  </si>
  <si>
    <t xml:space="preserve">                   - Közutak fenntartásának támogatása</t>
  </si>
  <si>
    <t>I.1.d.) Egyéb kötelező önkormányzati feladatok támogatása</t>
  </si>
  <si>
    <t>III.2. Hozzájárulás pénzbeli szociális ellátásokhoz</t>
  </si>
  <si>
    <t>III.3.e). Falugondnoki vagy tanyagondnoki szolgáltatás</t>
  </si>
  <si>
    <t>12 hó</t>
  </si>
  <si>
    <t>IV.1.d) Települési önkormányzatok támogatása nyilvános könyvtári ellátásokhoz és közművelődési feladatokhoz</t>
  </si>
  <si>
    <t>5504 fő</t>
  </si>
  <si>
    <t xml:space="preserve">                   - Zöldterület-gazdálkodással kapcsolatos feladatok ell.tám.</t>
  </si>
  <si>
    <t>27.</t>
  </si>
  <si>
    <t>28.</t>
  </si>
  <si>
    <t>Foglalkoztatást helyettesítő támog.jogosult közfoglalk./Hűtőkamra kialaikítás előleg/</t>
  </si>
  <si>
    <t>29.</t>
  </si>
  <si>
    <t>Tárkányi Béla Könyvtár és Művelődési Ház 2013. évi tervezett kiadásai önként vállalt feladatonként</t>
  </si>
  <si>
    <t>II. Felhalmozási és tőke jellegű kiadások (2.1+…+2.5)</t>
  </si>
  <si>
    <t>Szerkezetátallakítási tartalék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</si>
</sst>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  <numFmt numFmtId="179" formatCode="mmm\ d/"/>
    <numFmt numFmtId="180" formatCode="yyyy\-mm\-dd"/>
    <numFmt numFmtId="181" formatCode="_-* #,##0.00\ _F_t_-;\-* #,##0.00\ _F_t_-;_-* \-??\ _F_t_-;_-@_-"/>
    <numFmt numFmtId="182" formatCode="_-* #,##0\ _F_t_-;\-* #,##0\ _F_t_-;_-* \-??\ _F_t_-;_-@_-"/>
    <numFmt numFmtId="183" formatCode="#,##0_ ;\-#,##0\ "/>
    <numFmt numFmtId="184" formatCode="0.0%"/>
    <numFmt numFmtId="185" formatCode="_-* #,##0.000\ _F_t_-;\-* #,##0.000\ _F_t_-;_-* &quot;-&quot;??\ _F_t_-;_-@_-"/>
    <numFmt numFmtId="186" formatCode="_-* #,##0.0000\ _F_t_-;\-* #,##0.0000\ _F_t_-;_-* &quot;-&quot;??\ _F_t_-;_-@_-"/>
  </numFmts>
  <fonts count="7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b/>
      <sz val="16"/>
      <name val="Times New Roman"/>
      <family val="1"/>
    </font>
    <font>
      <b/>
      <i/>
      <sz val="12"/>
      <name val="Arial"/>
      <family val="2"/>
    </font>
    <font>
      <sz val="10"/>
      <color indexed="10"/>
      <name val="Arial CE"/>
      <family val="0"/>
    </font>
    <font>
      <sz val="10"/>
      <color indexed="5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76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/>
    </xf>
    <xf numFmtId="0" fontId="12" fillId="0" borderId="0" xfId="0" applyFont="1" applyAlignment="1">
      <alignment/>
    </xf>
    <xf numFmtId="0" fontId="6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3" fontId="13" fillId="33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13" fillId="3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27" xfId="0" applyFont="1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175" fontId="19" fillId="0" borderId="0" xfId="57" applyNumberFormat="1" applyFont="1" applyFill="1" applyBorder="1" applyAlignment="1" applyProtection="1">
      <alignment horizontal="centerContinuous" vertical="center"/>
      <protection/>
    </xf>
    <xf numFmtId="0" fontId="21" fillId="0" borderId="27" xfId="0" applyFont="1" applyBorder="1" applyAlignment="1">
      <alignment/>
    </xf>
    <xf numFmtId="3" fontId="13" fillId="0" borderId="27" xfId="0" applyNumberFormat="1" applyFont="1" applyBorder="1" applyAlignment="1">
      <alignment/>
    </xf>
    <xf numFmtId="0" fontId="6" fillId="0" borderId="28" xfId="57" applyFont="1" applyFill="1" applyBorder="1" applyAlignment="1" applyProtection="1">
      <alignment horizontal="center" vertical="center" wrapText="1"/>
      <protection/>
    </xf>
    <xf numFmtId="0" fontId="6" fillId="0" borderId="29" xfId="57" applyFont="1" applyFill="1" applyBorder="1" applyAlignment="1" applyProtection="1">
      <alignment horizontal="center" vertical="center" wrapText="1"/>
      <protection/>
    </xf>
    <xf numFmtId="0" fontId="6" fillId="0" borderId="30" xfId="57" applyFont="1" applyFill="1" applyBorder="1" applyAlignment="1" applyProtection="1">
      <alignment horizontal="center" vertical="center" wrapText="1"/>
      <protection/>
    </xf>
    <xf numFmtId="0" fontId="6" fillId="0" borderId="31" xfId="57" applyFont="1" applyFill="1" applyBorder="1" applyAlignment="1" applyProtection="1">
      <alignment horizontal="left" vertical="center" wrapText="1" indent="1"/>
      <protection/>
    </xf>
    <xf numFmtId="0" fontId="6" fillId="0" borderId="28" xfId="57" applyFont="1" applyFill="1" applyBorder="1" applyAlignment="1" applyProtection="1">
      <alignment horizontal="left" vertical="center" wrapText="1" indent="1"/>
      <protection/>
    </xf>
    <xf numFmtId="0" fontId="6" fillId="0" borderId="29" xfId="57" applyFont="1" applyFill="1" applyBorder="1" applyAlignment="1" applyProtection="1">
      <alignment horizontal="left" vertical="center" wrapText="1" indent="1"/>
      <protection/>
    </xf>
    <xf numFmtId="49" fontId="9" fillId="0" borderId="32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27" xfId="57" applyFont="1" applyFill="1" applyBorder="1" applyAlignment="1" applyProtection="1">
      <alignment horizontal="left" vertical="center" wrapText="1" indent="1"/>
      <protection/>
    </xf>
    <xf numFmtId="49" fontId="9" fillId="0" borderId="33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34" xfId="57" applyFont="1" applyFill="1" applyBorder="1" applyAlignment="1" applyProtection="1">
      <alignment horizontal="left" vertical="center" wrapText="1" indent="1"/>
      <protection/>
    </xf>
    <xf numFmtId="49" fontId="9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35" xfId="57" applyFont="1" applyFill="1" applyBorder="1" applyAlignment="1" applyProtection="1">
      <alignment horizontal="left" vertical="center" wrapText="1" indent="1"/>
      <protection/>
    </xf>
    <xf numFmtId="49" fontId="9" fillId="0" borderId="36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27" xfId="57" applyFont="1" applyFill="1" applyBorder="1" applyAlignment="1" applyProtection="1">
      <alignment horizontal="left" vertical="center" wrapText="1" indent="2"/>
      <protection/>
    </xf>
    <xf numFmtId="0" fontId="11" fillId="0" borderId="35" xfId="57" applyFont="1" applyFill="1" applyBorder="1" applyAlignment="1" applyProtection="1">
      <alignment horizontal="left" vertical="center" wrapText="1" indent="1"/>
      <protection/>
    </xf>
    <xf numFmtId="0" fontId="11" fillId="0" borderId="37" xfId="57" applyFont="1" applyFill="1" applyBorder="1" applyAlignment="1" applyProtection="1">
      <alignment horizontal="left" vertical="center" wrapText="1" indent="1"/>
      <protection/>
    </xf>
    <xf numFmtId="49" fontId="9" fillId="0" borderId="38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39" xfId="57" applyFont="1" applyFill="1" applyBorder="1" applyAlignment="1" applyProtection="1">
      <alignment horizontal="left" vertical="center" wrapText="1" indent="1"/>
      <protection/>
    </xf>
    <xf numFmtId="0" fontId="6" fillId="0" borderId="19" xfId="57" applyFont="1" applyFill="1" applyBorder="1" applyAlignment="1" applyProtection="1">
      <alignment horizontal="left" vertical="center" wrapText="1" indent="1"/>
      <protection/>
    </xf>
    <xf numFmtId="175" fontId="6" fillId="0" borderId="17" xfId="57" applyNumberFormat="1" applyFont="1" applyFill="1" applyBorder="1" applyAlignment="1" applyProtection="1">
      <alignment horizontal="centerContinuous" vertical="center"/>
      <protection/>
    </xf>
    <xf numFmtId="0" fontId="6" fillId="0" borderId="40" xfId="57" applyFont="1" applyFill="1" applyBorder="1" applyAlignment="1" applyProtection="1">
      <alignment vertical="center" wrapText="1"/>
      <protection/>
    </xf>
    <xf numFmtId="175" fontId="6" fillId="0" borderId="41" xfId="57" applyNumberFormat="1" applyFont="1" applyFill="1" applyBorder="1" applyAlignment="1" applyProtection="1">
      <alignment vertical="center" wrapText="1"/>
      <protection/>
    </xf>
    <xf numFmtId="175" fontId="9" fillId="0" borderId="42" xfId="57" applyNumberFormat="1" applyFont="1" applyFill="1" applyBorder="1" applyAlignment="1" applyProtection="1">
      <alignment vertical="center" wrapText="1"/>
      <protection locked="0"/>
    </xf>
    <xf numFmtId="175" fontId="9" fillId="0" borderId="27" xfId="57" applyNumberFormat="1" applyFont="1" applyFill="1" applyBorder="1" applyAlignment="1" applyProtection="1">
      <alignment vertical="center" wrapText="1"/>
      <protection locked="0"/>
    </xf>
    <xf numFmtId="175" fontId="9" fillId="0" borderId="43" xfId="57" applyNumberFormat="1" applyFont="1" applyFill="1" applyBorder="1" applyAlignment="1" applyProtection="1">
      <alignment vertical="center" wrapText="1"/>
      <protection locked="0"/>
    </xf>
    <xf numFmtId="175" fontId="9" fillId="0" borderId="44" xfId="57" applyNumberFormat="1" applyFont="1" applyFill="1" applyBorder="1" applyAlignment="1" applyProtection="1">
      <alignment vertical="center" wrapText="1"/>
      <protection locked="0"/>
    </xf>
    <xf numFmtId="0" fontId="9" fillId="0" borderId="27" xfId="57" applyFont="1" applyFill="1" applyBorder="1" applyAlignment="1" applyProtection="1">
      <alignment horizontal="left" indent="1"/>
      <protection/>
    </xf>
    <xf numFmtId="0" fontId="9" fillId="0" borderId="45" xfId="57" applyFont="1" applyFill="1" applyBorder="1" applyAlignment="1" applyProtection="1">
      <alignment horizontal="left" vertical="center" wrapText="1" indent="1"/>
      <protection/>
    </xf>
    <xf numFmtId="0" fontId="9" fillId="0" borderId="46" xfId="57" applyFont="1" applyFill="1" applyBorder="1" applyAlignment="1" applyProtection="1">
      <alignment horizontal="left" vertical="center" wrapText="1" indent="1"/>
      <protection/>
    </xf>
    <xf numFmtId="175" fontId="9" fillId="0" borderId="47" xfId="57" applyNumberFormat="1" applyFont="1" applyFill="1" applyBorder="1" applyAlignment="1" applyProtection="1">
      <alignment vertical="center" wrapText="1"/>
      <protection locked="0"/>
    </xf>
    <xf numFmtId="0" fontId="6" fillId="0" borderId="29" xfId="57" applyFont="1" applyFill="1" applyBorder="1" applyAlignment="1" applyProtection="1">
      <alignment vertical="center" wrapText="1"/>
      <protection/>
    </xf>
    <xf numFmtId="175" fontId="6" fillId="0" borderId="30" xfId="57" applyNumberFormat="1" applyFont="1" applyFill="1" applyBorder="1" applyAlignment="1" applyProtection="1">
      <alignment vertical="center" wrapText="1"/>
      <protection/>
    </xf>
    <xf numFmtId="175" fontId="9" fillId="0" borderId="48" xfId="57" applyNumberFormat="1" applyFont="1" applyFill="1" applyBorder="1" applyAlignment="1" applyProtection="1">
      <alignment vertical="center" wrapText="1"/>
      <protection locked="0"/>
    </xf>
    <xf numFmtId="175" fontId="6" fillId="0" borderId="30" xfId="57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49" xfId="0" applyFont="1" applyBorder="1" applyAlignment="1">
      <alignment/>
    </xf>
    <xf numFmtId="0" fontId="24" fillId="0" borderId="0" xfId="0" applyFont="1" applyAlignment="1">
      <alignment/>
    </xf>
    <xf numFmtId="0" fontId="9" fillId="0" borderId="50" xfId="0" applyFont="1" applyBorder="1" applyAlignment="1">
      <alignment/>
    </xf>
    <xf numFmtId="49" fontId="9" fillId="0" borderId="27" xfId="57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6" fillId="0" borderId="14" xfId="0" applyFont="1" applyBorder="1" applyAlignment="1">
      <alignment/>
    </xf>
    <xf numFmtId="178" fontId="9" fillId="33" borderId="18" xfId="40" applyNumberFormat="1" applyFont="1" applyFill="1" applyBorder="1" applyAlignment="1">
      <alignment/>
    </xf>
    <xf numFmtId="178" fontId="0" fillId="0" borderId="18" xfId="40" applyNumberFormat="1" applyFont="1" applyBorder="1" applyAlignment="1">
      <alignment/>
    </xf>
    <xf numFmtId="0" fontId="13" fillId="0" borderId="27" xfId="0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5" fontId="0" fillId="0" borderId="0" xfId="0" applyNumberFormat="1" applyAlignment="1">
      <alignment/>
    </xf>
    <xf numFmtId="178" fontId="6" fillId="0" borderId="30" xfId="40" applyNumberFormat="1" applyFont="1" applyFill="1" applyBorder="1" applyAlignment="1" applyProtection="1">
      <alignment vertical="center" wrapText="1"/>
      <protection/>
    </xf>
    <xf numFmtId="178" fontId="6" fillId="33" borderId="18" xfId="40" applyNumberFormat="1" applyFont="1" applyFill="1" applyBorder="1" applyAlignment="1">
      <alignment/>
    </xf>
    <xf numFmtId="178" fontId="1" fillId="0" borderId="18" xfId="4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178" fontId="12" fillId="0" borderId="18" xfId="40" applyNumberFormat="1" applyFont="1" applyBorder="1" applyAlignment="1">
      <alignment/>
    </xf>
    <xf numFmtId="178" fontId="9" fillId="33" borderId="18" xfId="40" applyNumberFormat="1" applyFont="1" applyFill="1" applyBorder="1" applyAlignment="1">
      <alignment/>
    </xf>
    <xf numFmtId="178" fontId="10" fillId="33" borderId="18" xfId="40" applyNumberFormat="1" applyFont="1" applyFill="1" applyBorder="1" applyAlignment="1">
      <alignment/>
    </xf>
    <xf numFmtId="0" fontId="27" fillId="0" borderId="0" xfId="0" applyFont="1" applyAlignment="1">
      <alignment/>
    </xf>
    <xf numFmtId="178" fontId="6" fillId="33" borderId="18" xfId="40" applyNumberFormat="1" applyFont="1" applyFill="1" applyBorder="1" applyAlignment="1">
      <alignment horizontal="center"/>
    </xf>
    <xf numFmtId="178" fontId="1" fillId="0" borderId="18" xfId="40" applyNumberFormat="1" applyFont="1" applyBorder="1" applyAlignment="1">
      <alignment horizontal="center"/>
    </xf>
    <xf numFmtId="0" fontId="6" fillId="0" borderId="52" xfId="57" applyFont="1" applyFill="1" applyBorder="1" applyAlignment="1" applyProtection="1">
      <alignment horizontal="left" vertical="center" wrapText="1" indent="1"/>
      <protection/>
    </xf>
    <xf numFmtId="178" fontId="6" fillId="0" borderId="18" xfId="40" applyNumberFormat="1" applyFont="1" applyFill="1" applyBorder="1" applyAlignment="1" applyProtection="1">
      <alignment vertical="center" wrapTex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/>
    </xf>
    <xf numFmtId="0" fontId="9" fillId="0" borderId="26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0" xfId="57" applyFont="1" applyFill="1" applyBorder="1" applyAlignment="1" applyProtection="1">
      <alignment horizontal="left" vertical="center"/>
      <protection/>
    </xf>
    <xf numFmtId="49" fontId="9" fillId="0" borderId="0" xfId="57" applyNumberFormat="1" applyFont="1" applyFill="1" applyBorder="1" applyAlignment="1" applyProtection="1">
      <alignment horizontal="left" vertical="center"/>
      <protection/>
    </xf>
    <xf numFmtId="0" fontId="6" fillId="0" borderId="54" xfId="0" applyFont="1" applyBorder="1" applyAlignment="1">
      <alignment/>
    </xf>
    <xf numFmtId="0" fontId="9" fillId="0" borderId="55" xfId="0" applyFont="1" applyBorder="1" applyAlignment="1">
      <alignment/>
    </xf>
    <xf numFmtId="178" fontId="9" fillId="0" borderId="56" xfId="40" applyNumberFormat="1" applyFont="1" applyBorder="1" applyAlignment="1">
      <alignment/>
    </xf>
    <xf numFmtId="178" fontId="9" fillId="0" borderId="16" xfId="40" applyNumberFormat="1" applyFont="1" applyBorder="1" applyAlignment="1">
      <alignment/>
    </xf>
    <xf numFmtId="178" fontId="6" fillId="0" borderId="18" xfId="40" applyNumberFormat="1" applyFont="1" applyBorder="1" applyAlignment="1">
      <alignment horizontal="right"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9" fillId="0" borderId="59" xfId="0" applyFont="1" applyBorder="1" applyAlignment="1">
      <alignment/>
    </xf>
    <xf numFmtId="178" fontId="0" fillId="0" borderId="16" xfId="40" applyNumberFormat="1" applyFont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27" xfId="0" applyFont="1" applyBorder="1" applyAlignment="1">
      <alignment wrapText="1"/>
    </xf>
    <xf numFmtId="178" fontId="9" fillId="0" borderId="18" xfId="40" applyNumberFormat="1" applyFont="1" applyFill="1" applyBorder="1" applyAlignment="1">
      <alignment/>
    </xf>
    <xf numFmtId="178" fontId="9" fillId="0" borderId="18" xfId="4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9" fillId="0" borderId="0" xfId="40" applyNumberFormat="1" applyFont="1" applyAlignment="1">
      <alignment/>
    </xf>
    <xf numFmtId="49" fontId="9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9" fillId="0" borderId="21" xfId="57" applyNumberFormat="1" applyFont="1" applyFill="1" applyBorder="1" applyAlignment="1" applyProtection="1">
      <alignment horizontal="left" vertical="center" wrapText="1" indent="1"/>
      <protection/>
    </xf>
    <xf numFmtId="0" fontId="6" fillId="0" borderId="15" xfId="57" applyFont="1" applyFill="1" applyBorder="1" applyAlignment="1" applyProtection="1">
      <alignment horizontal="left" vertical="center" wrapText="1" indent="2"/>
      <protection/>
    </xf>
    <xf numFmtId="0" fontId="9" fillId="0" borderId="26" xfId="57" applyFont="1" applyFill="1" applyBorder="1" applyAlignment="1" applyProtection="1">
      <alignment horizontal="left" vertical="center" wrapText="1" indent="2"/>
      <protection/>
    </xf>
    <xf numFmtId="0" fontId="9" fillId="0" borderId="25" xfId="57" applyFont="1" applyFill="1" applyBorder="1" applyAlignment="1" applyProtection="1">
      <alignment horizontal="left" vertical="center" wrapText="1" indent="2"/>
      <protection/>
    </xf>
    <xf numFmtId="0" fontId="0" fillId="33" borderId="0" xfId="0" applyFill="1" applyAlignment="1">
      <alignment/>
    </xf>
    <xf numFmtId="178" fontId="9" fillId="0" borderId="35" xfId="40" applyNumberFormat="1" applyFont="1" applyFill="1" applyBorder="1" applyAlignment="1" applyProtection="1">
      <alignment horizontal="center" vertical="center" wrapText="1"/>
      <protection locked="0"/>
    </xf>
    <xf numFmtId="178" fontId="0" fillId="0" borderId="18" xfId="40" applyNumberFormat="1" applyFont="1" applyBorder="1" applyAlignment="1">
      <alignment/>
    </xf>
    <xf numFmtId="0" fontId="0" fillId="0" borderId="0" xfId="0" applyFont="1" applyAlignment="1">
      <alignment/>
    </xf>
    <xf numFmtId="178" fontId="6" fillId="33" borderId="18" xfId="4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178" fontId="22" fillId="0" borderId="0" xfId="40" applyNumberFormat="1" applyFont="1" applyAlignment="1">
      <alignment/>
    </xf>
    <xf numFmtId="178" fontId="24" fillId="0" borderId="0" xfId="40" applyNumberFormat="1" applyFont="1" applyAlignment="1">
      <alignment/>
    </xf>
    <xf numFmtId="3" fontId="9" fillId="33" borderId="27" xfId="0" applyNumberFormat="1" applyFont="1" applyFill="1" applyBorder="1" applyAlignment="1">
      <alignment/>
    </xf>
    <xf numFmtId="3" fontId="9" fillId="33" borderId="59" xfId="0" applyNumberFormat="1" applyFont="1" applyFill="1" applyBorder="1" applyAlignment="1">
      <alignment/>
    </xf>
    <xf numFmtId="3" fontId="9" fillId="33" borderId="45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18" fillId="33" borderId="18" xfId="0" applyNumberFormat="1" applyFont="1" applyFill="1" applyBorder="1" applyAlignment="1">
      <alignment/>
    </xf>
    <xf numFmtId="3" fontId="9" fillId="33" borderId="39" xfId="0" applyNumberFormat="1" applyFont="1" applyFill="1" applyBorder="1" applyAlignment="1">
      <alignment/>
    </xf>
    <xf numFmtId="3" fontId="9" fillId="33" borderId="27" xfId="0" applyNumberFormat="1" applyFont="1" applyFill="1" applyBorder="1" applyAlignment="1">
      <alignment/>
    </xf>
    <xf numFmtId="3" fontId="9" fillId="33" borderId="46" xfId="0" applyNumberFormat="1" applyFont="1" applyFill="1" applyBorder="1" applyAlignment="1">
      <alignment/>
    </xf>
    <xf numFmtId="3" fontId="9" fillId="33" borderId="39" xfId="0" applyNumberFormat="1" applyFont="1" applyFill="1" applyBorder="1" applyAlignment="1">
      <alignment/>
    </xf>
    <xf numFmtId="3" fontId="9" fillId="33" borderId="42" xfId="0" applyNumberFormat="1" applyFont="1" applyFill="1" applyBorder="1" applyAlignment="1">
      <alignment/>
    </xf>
    <xf numFmtId="3" fontId="9" fillId="33" borderId="43" xfId="0" applyNumberFormat="1" applyFont="1" applyFill="1" applyBorder="1" applyAlignment="1">
      <alignment/>
    </xf>
    <xf numFmtId="3" fontId="9" fillId="33" borderId="56" xfId="0" applyNumberFormat="1" applyFont="1" applyFill="1" applyBorder="1" applyAlignment="1">
      <alignment wrapText="1"/>
    </xf>
    <xf numFmtId="3" fontId="9" fillId="33" borderId="16" xfId="0" applyNumberFormat="1" applyFont="1" applyFill="1" applyBorder="1" applyAlignment="1">
      <alignment wrapText="1"/>
    </xf>
    <xf numFmtId="3" fontId="9" fillId="33" borderId="50" xfId="0" applyNumberFormat="1" applyFont="1" applyFill="1" applyBorder="1" applyAlignment="1">
      <alignment wrapText="1"/>
    </xf>
    <xf numFmtId="3" fontId="11" fillId="33" borderId="42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9" fillId="33" borderId="35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3" fontId="11" fillId="33" borderId="48" xfId="0" applyNumberFormat="1" applyFont="1" applyFill="1" applyBorder="1" applyAlignment="1">
      <alignment/>
    </xf>
    <xf numFmtId="3" fontId="11" fillId="33" borderId="44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 wrapText="1"/>
    </xf>
    <xf numFmtId="0" fontId="29" fillId="0" borderId="28" xfId="57" applyFont="1" applyFill="1" applyBorder="1" applyAlignment="1" applyProtection="1">
      <alignment horizontal="left" vertical="center" wrapText="1" indent="1"/>
      <protection/>
    </xf>
    <xf numFmtId="0" fontId="29" fillId="0" borderId="26" xfId="57" applyFont="1" applyFill="1" applyBorder="1" applyAlignment="1" applyProtection="1">
      <alignment horizontal="left" vertical="center" wrapText="1" indent="1"/>
      <protection/>
    </xf>
    <xf numFmtId="178" fontId="9" fillId="33" borderId="16" xfId="40" applyNumberFormat="1" applyFont="1" applyFill="1" applyBorder="1" applyAlignment="1">
      <alignment/>
    </xf>
    <xf numFmtId="0" fontId="0" fillId="0" borderId="16" xfId="0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60" xfId="0" applyFont="1" applyBorder="1" applyAlignment="1">
      <alignment/>
    </xf>
    <xf numFmtId="0" fontId="6" fillId="0" borderId="18" xfId="0" applyFont="1" applyBorder="1" applyAlignment="1">
      <alignment wrapText="1"/>
    </xf>
    <xf numFmtId="178" fontId="9" fillId="0" borderId="23" xfId="40" applyNumberFormat="1" applyFont="1" applyBorder="1" applyAlignment="1">
      <alignment/>
    </xf>
    <xf numFmtId="178" fontId="9" fillId="0" borderId="0" xfId="40" applyNumberFormat="1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178" fontId="9" fillId="0" borderId="20" xfId="40" applyNumberFormat="1" applyFont="1" applyBorder="1" applyAlignment="1">
      <alignment/>
    </xf>
    <xf numFmtId="178" fontId="9" fillId="0" borderId="21" xfId="40" applyNumberFormat="1" applyFont="1" applyBorder="1" applyAlignment="1">
      <alignment/>
    </xf>
    <xf numFmtId="178" fontId="9" fillId="0" borderId="22" xfId="40" applyNumberFormat="1" applyFont="1" applyBorder="1" applyAlignment="1">
      <alignment/>
    </xf>
    <xf numFmtId="178" fontId="9" fillId="0" borderId="61" xfId="40" applyNumberFormat="1" applyFont="1" applyBorder="1" applyAlignment="1">
      <alignment/>
    </xf>
    <xf numFmtId="178" fontId="9" fillId="0" borderId="62" xfId="40" applyNumberFormat="1" applyFont="1" applyBorder="1" applyAlignment="1">
      <alignment horizontal="right"/>
    </xf>
    <xf numFmtId="178" fontId="9" fillId="0" borderId="55" xfId="40" applyNumberFormat="1" applyFont="1" applyBorder="1" applyAlignment="1">
      <alignment/>
    </xf>
    <xf numFmtId="0" fontId="9" fillId="0" borderId="56" xfId="0" applyFont="1" applyBorder="1" applyAlignment="1">
      <alignment/>
    </xf>
    <xf numFmtId="0" fontId="9" fillId="0" borderId="16" xfId="0" applyFont="1" applyFill="1" applyBorder="1" applyAlignment="1">
      <alignment/>
    </xf>
    <xf numFmtId="178" fontId="9" fillId="0" borderId="63" xfId="40" applyNumberFormat="1" applyFont="1" applyBorder="1" applyAlignment="1">
      <alignment horizontal="center"/>
    </xf>
    <xf numFmtId="3" fontId="9" fillId="33" borderId="59" xfId="0" applyNumberFormat="1" applyFont="1" applyFill="1" applyBorder="1" applyAlignment="1">
      <alignment horizontal="center"/>
    </xf>
    <xf numFmtId="178" fontId="9" fillId="0" borderId="64" xfId="40" applyNumberFormat="1" applyFont="1" applyBorder="1" applyAlignment="1">
      <alignment horizontal="center"/>
    </xf>
    <xf numFmtId="178" fontId="9" fillId="0" borderId="65" xfId="40" applyNumberFormat="1" applyFont="1" applyBorder="1" applyAlignment="1">
      <alignment horizontal="center"/>
    </xf>
    <xf numFmtId="3" fontId="9" fillId="33" borderId="6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78" fontId="9" fillId="0" borderId="0" xfId="4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8" fontId="6" fillId="0" borderId="18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8" fontId="9" fillId="0" borderId="11" xfId="4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8" fontId="9" fillId="0" borderId="60" xfId="4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55" xfId="0" applyBorder="1" applyAlignment="1">
      <alignment/>
    </xf>
    <xf numFmtId="3" fontId="14" fillId="0" borderId="0" xfId="0" applyNumberFormat="1" applyFont="1" applyAlignment="1">
      <alignment/>
    </xf>
    <xf numFmtId="178" fontId="0" fillId="0" borderId="0" xfId="40" applyNumberFormat="1" applyFont="1" applyAlignment="1">
      <alignment/>
    </xf>
    <xf numFmtId="3" fontId="8" fillId="33" borderId="18" xfId="0" applyNumberFormat="1" applyFont="1" applyFill="1" applyBorder="1" applyAlignment="1">
      <alignment wrapText="1"/>
    </xf>
    <xf numFmtId="3" fontId="9" fillId="33" borderId="45" xfId="0" applyNumberFormat="1" applyFont="1" applyFill="1" applyBorder="1" applyAlignment="1">
      <alignment/>
    </xf>
    <xf numFmtId="3" fontId="9" fillId="33" borderId="44" xfId="0" applyNumberFormat="1" applyFont="1" applyFill="1" applyBorder="1" applyAlignment="1">
      <alignment/>
    </xf>
    <xf numFmtId="178" fontId="31" fillId="0" borderId="0" xfId="40" applyNumberFormat="1" applyFont="1" applyAlignment="1">
      <alignment/>
    </xf>
    <xf numFmtId="0" fontId="31" fillId="0" borderId="0" xfId="0" applyFont="1" applyAlignment="1">
      <alignment/>
    </xf>
    <xf numFmtId="3" fontId="10" fillId="33" borderId="35" xfId="0" applyNumberFormat="1" applyFont="1" applyFill="1" applyBorder="1" applyAlignment="1">
      <alignment/>
    </xf>
    <xf numFmtId="3" fontId="10" fillId="33" borderId="58" xfId="0" applyNumberFormat="1" applyFont="1" applyFill="1" applyBorder="1" applyAlignment="1">
      <alignment/>
    </xf>
    <xf numFmtId="3" fontId="18" fillId="33" borderId="15" xfId="0" applyNumberFormat="1" applyFont="1" applyFill="1" applyBorder="1" applyAlignment="1">
      <alignment/>
    </xf>
    <xf numFmtId="3" fontId="9" fillId="33" borderId="66" xfId="0" applyNumberFormat="1" applyFont="1" applyFill="1" applyBorder="1" applyAlignment="1">
      <alignment/>
    </xf>
    <xf numFmtId="178" fontId="0" fillId="0" borderId="0" xfId="40" applyNumberFormat="1" applyFont="1" applyFill="1" applyAlignment="1">
      <alignment/>
    </xf>
    <xf numFmtId="3" fontId="9" fillId="33" borderId="38" xfId="0" applyNumberFormat="1" applyFont="1" applyFill="1" applyBorder="1" applyAlignment="1">
      <alignment wrapText="1"/>
    </xf>
    <xf numFmtId="3" fontId="11" fillId="33" borderId="67" xfId="0" applyNumberFormat="1" applyFont="1" applyFill="1" applyBorder="1" applyAlignment="1">
      <alignment/>
    </xf>
    <xf numFmtId="3" fontId="9" fillId="33" borderId="68" xfId="0" applyNumberFormat="1" applyFont="1" applyFill="1" applyBorder="1" applyAlignment="1">
      <alignment wrapText="1"/>
    </xf>
    <xf numFmtId="3" fontId="11" fillId="33" borderId="69" xfId="0" applyNumberFormat="1" applyFont="1" applyFill="1" applyBorder="1" applyAlignment="1">
      <alignment/>
    </xf>
    <xf numFmtId="3" fontId="13" fillId="33" borderId="18" xfId="0" applyNumberFormat="1" applyFont="1" applyFill="1" applyBorder="1" applyAlignment="1">
      <alignment horizontal="center" vertical="center"/>
    </xf>
    <xf numFmtId="178" fontId="13" fillId="33" borderId="18" xfId="4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/>
    </xf>
    <xf numFmtId="178" fontId="9" fillId="33" borderId="60" xfId="4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8" fontId="10" fillId="0" borderId="18" xfId="40" applyNumberFormat="1" applyFont="1" applyFill="1" applyBorder="1" applyAlignment="1" applyProtection="1">
      <alignment vertical="center" wrapText="1"/>
      <protection/>
    </xf>
    <xf numFmtId="49" fontId="9" fillId="0" borderId="19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57" applyFont="1" applyFill="1" applyBorder="1" applyAlignment="1" applyProtection="1">
      <alignment horizontal="left" vertical="center" wrapText="1"/>
      <protection/>
    </xf>
    <xf numFmtId="178" fontId="9" fillId="0" borderId="30" xfId="40" applyNumberFormat="1" applyFont="1" applyFill="1" applyBorder="1" applyAlignment="1" applyProtection="1">
      <alignment horizontal="center" vertical="center" wrapText="1"/>
      <protection/>
    </xf>
    <xf numFmtId="178" fontId="9" fillId="0" borderId="10" xfId="40" applyNumberFormat="1" applyFont="1" applyBorder="1" applyAlignment="1">
      <alignment/>
    </xf>
    <xf numFmtId="178" fontId="1" fillId="0" borderId="18" xfId="40" applyNumberFormat="1" applyFont="1" applyFill="1" applyBorder="1" applyAlignment="1">
      <alignment horizontal="center"/>
    </xf>
    <xf numFmtId="0" fontId="9" fillId="0" borderId="49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3" fontId="9" fillId="33" borderId="35" xfId="0" applyNumberFormat="1" applyFont="1" applyFill="1" applyBorder="1" applyAlignment="1">
      <alignment/>
    </xf>
    <xf numFmtId="3" fontId="9" fillId="33" borderId="48" xfId="0" applyNumberFormat="1" applyFont="1" applyFill="1" applyBorder="1" applyAlignment="1">
      <alignment/>
    </xf>
    <xf numFmtId="3" fontId="9" fillId="33" borderId="37" xfId="0" applyNumberFormat="1" applyFont="1" applyFill="1" applyBorder="1" applyAlignment="1">
      <alignment/>
    </xf>
    <xf numFmtId="3" fontId="11" fillId="33" borderId="70" xfId="0" applyNumberFormat="1" applyFont="1" applyFill="1" applyBorder="1" applyAlignment="1">
      <alignment/>
    </xf>
    <xf numFmtId="178" fontId="6" fillId="0" borderId="18" xfId="40" applyNumberFormat="1" applyFont="1" applyBorder="1" applyAlignment="1">
      <alignment/>
    </xf>
    <xf numFmtId="178" fontId="6" fillId="0" borderId="71" xfId="40" applyNumberFormat="1" applyFont="1" applyBorder="1" applyAlignment="1">
      <alignment/>
    </xf>
    <xf numFmtId="178" fontId="9" fillId="0" borderId="49" xfId="40" applyNumberFormat="1" applyFont="1" applyBorder="1" applyAlignment="1">
      <alignment/>
    </xf>
    <xf numFmtId="178" fontId="6" fillId="0" borderId="24" xfId="40" applyNumberFormat="1" applyFont="1" applyBorder="1" applyAlignment="1">
      <alignment/>
    </xf>
    <xf numFmtId="178" fontId="9" fillId="0" borderId="12" xfId="40" applyNumberFormat="1" applyFont="1" applyBorder="1" applyAlignment="1">
      <alignment/>
    </xf>
    <xf numFmtId="178" fontId="6" fillId="0" borderId="14" xfId="40" applyNumberFormat="1" applyFont="1" applyBorder="1" applyAlignment="1">
      <alignment/>
    </xf>
    <xf numFmtId="178" fontId="6" fillId="0" borderId="14" xfId="40" applyNumberFormat="1" applyFont="1" applyBorder="1" applyAlignment="1">
      <alignment/>
    </xf>
    <xf numFmtId="178" fontId="9" fillId="0" borderId="60" xfId="40" applyNumberFormat="1" applyFont="1" applyFill="1" applyBorder="1" applyAlignment="1">
      <alignment/>
    </xf>
    <xf numFmtId="178" fontId="9" fillId="0" borderId="16" xfId="40" applyNumberFormat="1" applyFont="1" applyFill="1" applyBorder="1" applyAlignment="1">
      <alignment/>
    </xf>
    <xf numFmtId="178" fontId="6" fillId="0" borderId="18" xfId="40" applyNumberFormat="1" applyFont="1" applyFill="1" applyBorder="1" applyAlignment="1">
      <alignment/>
    </xf>
    <xf numFmtId="178" fontId="9" fillId="0" borderId="25" xfId="40" applyNumberFormat="1" applyFont="1" applyBorder="1" applyAlignment="1">
      <alignment/>
    </xf>
    <xf numFmtId="178" fontId="9" fillId="0" borderId="26" xfId="40" applyNumberFormat="1" applyFont="1" applyBorder="1" applyAlignment="1">
      <alignment/>
    </xf>
    <xf numFmtId="178" fontId="9" fillId="0" borderId="68" xfId="40" applyNumberFormat="1" applyFont="1" applyBorder="1" applyAlignment="1">
      <alignment/>
    </xf>
    <xf numFmtId="178" fontId="6" fillId="0" borderId="15" xfId="40" applyNumberFormat="1" applyFont="1" applyBorder="1" applyAlignment="1">
      <alignment/>
    </xf>
    <xf numFmtId="178" fontId="11" fillId="0" borderId="48" xfId="40" applyNumberFormat="1" applyFont="1" applyFill="1" applyBorder="1" applyAlignment="1" applyProtection="1">
      <alignment horizontal="right" vertical="center" wrapText="1"/>
      <protection locked="0"/>
    </xf>
    <xf numFmtId="178" fontId="11" fillId="0" borderId="70" xfId="40" applyNumberFormat="1" applyFont="1" applyFill="1" applyBorder="1" applyAlignment="1" applyProtection="1">
      <alignment horizontal="right" vertical="center" wrapText="1"/>
      <protection locked="0"/>
    </xf>
    <xf numFmtId="178" fontId="9" fillId="0" borderId="47" xfId="40" applyNumberFormat="1" applyFont="1" applyFill="1" applyBorder="1" applyAlignment="1" applyProtection="1">
      <alignment vertical="center" wrapText="1"/>
      <protection locked="0"/>
    </xf>
    <xf numFmtId="178" fontId="9" fillId="0" borderId="48" xfId="40" applyNumberFormat="1" applyFont="1" applyFill="1" applyBorder="1" applyAlignment="1" applyProtection="1">
      <alignment horizontal="center" vertical="center" wrapText="1"/>
      <protection locked="0"/>
    </xf>
    <xf numFmtId="178" fontId="9" fillId="0" borderId="43" xfId="40" applyNumberFormat="1" applyFont="1" applyFill="1" applyBorder="1" applyAlignment="1" applyProtection="1">
      <alignment horizontal="center" vertical="center" wrapText="1"/>
      <protection locked="0"/>
    </xf>
    <xf numFmtId="178" fontId="9" fillId="0" borderId="72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40" xfId="57" applyFont="1" applyFill="1" applyBorder="1" applyAlignment="1" applyProtection="1">
      <alignment horizontal="left" vertical="center" wrapText="1" indent="1"/>
      <protection/>
    </xf>
    <xf numFmtId="178" fontId="6" fillId="0" borderId="41" xfId="40" applyNumberFormat="1" applyFont="1" applyFill="1" applyBorder="1" applyAlignment="1" applyProtection="1">
      <alignment horizontal="center" vertical="center" wrapText="1"/>
      <protection/>
    </xf>
    <xf numFmtId="178" fontId="9" fillId="0" borderId="42" xfId="4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16" fillId="0" borderId="0" xfId="0" applyNumberFormat="1" applyFont="1" applyAlignment="1">
      <alignment vertical="center"/>
    </xf>
    <xf numFmtId="0" fontId="12" fillId="0" borderId="17" xfId="0" applyFont="1" applyBorder="1" applyAlignment="1">
      <alignment horizontal="right"/>
    </xf>
    <xf numFmtId="3" fontId="8" fillId="33" borderId="54" xfId="0" applyNumberFormat="1" applyFont="1" applyFill="1" applyBorder="1" applyAlignment="1">
      <alignment wrapText="1"/>
    </xf>
    <xf numFmtId="3" fontId="8" fillId="33" borderId="14" xfId="0" applyNumberFormat="1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8" fillId="33" borderId="56" xfId="0" applyNumberFormat="1" applyFont="1" applyFill="1" applyBorder="1" applyAlignment="1">
      <alignment wrapText="1"/>
    </xf>
    <xf numFmtId="3" fontId="6" fillId="33" borderId="73" xfId="0" applyNumberFormat="1" applyFont="1" applyFill="1" applyBorder="1" applyAlignment="1">
      <alignment/>
    </xf>
    <xf numFmtId="3" fontId="18" fillId="33" borderId="54" xfId="0" applyNumberFormat="1" applyFont="1" applyFill="1" applyBorder="1" applyAlignment="1">
      <alignment wrapText="1"/>
    </xf>
    <xf numFmtId="3" fontId="8" fillId="0" borderId="18" xfId="0" applyNumberFormat="1" applyFont="1" applyFill="1" applyBorder="1" applyAlignment="1">
      <alignment wrapText="1"/>
    </xf>
    <xf numFmtId="3" fontId="9" fillId="0" borderId="16" xfId="0" applyNumberFormat="1" applyFont="1" applyFill="1" applyBorder="1" applyAlignment="1">
      <alignment wrapText="1"/>
    </xf>
    <xf numFmtId="3" fontId="9" fillId="0" borderId="35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 wrapText="1"/>
    </xf>
    <xf numFmtId="3" fontId="9" fillId="0" borderId="45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 wrapText="1"/>
    </xf>
    <xf numFmtId="3" fontId="9" fillId="0" borderId="39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30" fillId="0" borderId="21" xfId="0" applyFont="1" applyBorder="1" applyAlignment="1">
      <alignment horizontal="left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78" fontId="9" fillId="33" borderId="18" xfId="4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8" fontId="9" fillId="0" borderId="12" xfId="40" applyNumberFormat="1" applyFont="1" applyBorder="1" applyAlignment="1">
      <alignment horizontal="center"/>
    </xf>
    <xf numFmtId="178" fontId="9" fillId="0" borderId="18" xfId="40" applyNumberFormat="1" applyFont="1" applyBorder="1" applyAlignment="1">
      <alignment horizontal="center"/>
    </xf>
    <xf numFmtId="178" fontId="1" fillId="0" borderId="19" xfId="40" applyNumberFormat="1" applyFont="1" applyFill="1" applyBorder="1" applyAlignment="1">
      <alignment horizontal="center"/>
    </xf>
    <xf numFmtId="178" fontId="9" fillId="0" borderId="18" xfId="40" applyNumberFormat="1" applyFont="1" applyBorder="1" applyAlignment="1">
      <alignment/>
    </xf>
    <xf numFmtId="178" fontId="9" fillId="0" borderId="12" xfId="40" applyNumberFormat="1" applyFont="1" applyBorder="1" applyAlignment="1">
      <alignment/>
    </xf>
    <xf numFmtId="178" fontId="9" fillId="0" borderId="15" xfId="4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78" fontId="9" fillId="0" borderId="0" xfId="40" applyNumberFormat="1" applyFont="1" applyFill="1" applyBorder="1" applyAlignment="1">
      <alignment/>
    </xf>
    <xf numFmtId="178" fontId="6" fillId="0" borderId="71" xfId="40" applyNumberFormat="1" applyFont="1" applyFill="1" applyBorder="1" applyAlignment="1">
      <alignment/>
    </xf>
    <xf numFmtId="0" fontId="5" fillId="0" borderId="54" xfId="0" applyFont="1" applyBorder="1" applyAlignment="1">
      <alignment/>
    </xf>
    <xf numFmtId="0" fontId="4" fillId="0" borderId="51" xfId="0" applyFont="1" applyBorder="1" applyAlignment="1">
      <alignment/>
    </xf>
    <xf numFmtId="3" fontId="9" fillId="0" borderId="10" xfId="0" applyNumberFormat="1" applyFont="1" applyBorder="1" applyAlignment="1">
      <alignment horizontal="left" wrapText="1"/>
    </xf>
    <xf numFmtId="49" fontId="6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6" fillId="0" borderId="27" xfId="57" applyFont="1" applyFill="1" applyBorder="1" applyAlignment="1" applyProtection="1">
      <alignment horizontal="left" vertical="center" wrapText="1" indent="1"/>
      <protection/>
    </xf>
    <xf numFmtId="0" fontId="9" fillId="0" borderId="29" xfId="57" applyFont="1" applyFill="1" applyBorder="1" applyAlignment="1" applyProtection="1">
      <alignment horizontal="left" vertical="center" wrapText="1" indent="1"/>
      <protection/>
    </xf>
    <xf numFmtId="178" fontId="9" fillId="0" borderId="64" xfId="40" applyNumberFormat="1" applyFont="1" applyFill="1" applyBorder="1" applyAlignment="1">
      <alignment horizontal="center"/>
    </xf>
    <xf numFmtId="178" fontId="9" fillId="0" borderId="63" xfId="40" applyNumberFormat="1" applyFont="1" applyFill="1" applyBorder="1" applyAlignment="1">
      <alignment horizontal="center"/>
    </xf>
    <xf numFmtId="0" fontId="9" fillId="0" borderId="36" xfId="57" applyFont="1" applyFill="1" applyBorder="1" applyAlignment="1" applyProtection="1">
      <alignment horizontal="left" vertical="center" wrapText="1" indent="2"/>
      <protection/>
    </xf>
    <xf numFmtId="178" fontId="9" fillId="0" borderId="44" xfId="40" applyNumberFormat="1" applyFont="1" applyFill="1" applyBorder="1" applyAlignment="1" applyProtection="1">
      <alignment horizontal="center" vertical="center" wrapText="1"/>
      <protection locked="0"/>
    </xf>
    <xf numFmtId="178" fontId="9" fillId="0" borderId="61" xfId="40" applyNumberFormat="1" applyFont="1" applyFill="1" applyBorder="1" applyAlignment="1">
      <alignment/>
    </xf>
    <xf numFmtId="178" fontId="9" fillId="0" borderId="55" xfId="40" applyNumberFormat="1" applyFont="1" applyFill="1" applyBorder="1" applyAlignment="1">
      <alignment/>
    </xf>
    <xf numFmtId="178" fontId="9" fillId="0" borderId="74" xfId="40" applyNumberFormat="1" applyFont="1" applyFill="1" applyBorder="1" applyAlignment="1">
      <alignment/>
    </xf>
    <xf numFmtId="178" fontId="9" fillId="0" borderId="20" xfId="40" applyNumberFormat="1" applyFont="1" applyFill="1" applyBorder="1" applyAlignment="1">
      <alignment/>
    </xf>
    <xf numFmtId="178" fontId="9" fillId="0" borderId="22" xfId="40" applyNumberFormat="1" applyFont="1" applyFill="1" applyBorder="1" applyAlignment="1">
      <alignment/>
    </xf>
    <xf numFmtId="178" fontId="9" fillId="0" borderId="60" xfId="40" applyNumberFormat="1" applyFont="1" applyFill="1" applyBorder="1" applyAlignment="1">
      <alignment/>
    </xf>
    <xf numFmtId="178" fontId="9" fillId="0" borderId="16" xfId="40" applyNumberFormat="1" applyFont="1" applyFill="1" applyBorder="1" applyAlignment="1">
      <alignment/>
    </xf>
    <xf numFmtId="178" fontId="10" fillId="0" borderId="16" xfId="4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30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21" xfId="0" applyFont="1" applyFill="1" applyBorder="1" applyAlignment="1">
      <alignment horizontal="left"/>
    </xf>
    <xf numFmtId="178" fontId="0" fillId="0" borderId="16" xfId="4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4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40" applyNumberFormat="1" applyFont="1" applyFill="1" applyBorder="1" applyAlignment="1">
      <alignment/>
    </xf>
    <xf numFmtId="0" fontId="30" fillId="0" borderId="22" xfId="0" applyFont="1" applyFill="1" applyBorder="1" applyAlignment="1">
      <alignment/>
    </xf>
    <xf numFmtId="3" fontId="0" fillId="0" borderId="49" xfId="40" applyNumberFormat="1" applyFon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49" xfId="40" applyNumberFormat="1" applyFont="1" applyFill="1" applyBorder="1" applyAlignment="1">
      <alignment/>
    </xf>
    <xf numFmtId="3" fontId="0" fillId="0" borderId="50" xfId="4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0" xfId="4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178" fontId="1" fillId="0" borderId="75" xfId="0" applyNumberFormat="1" applyFont="1" applyFill="1" applyBorder="1" applyAlignment="1">
      <alignment/>
    </xf>
    <xf numFmtId="178" fontId="1" fillId="0" borderId="18" xfId="0" applyNumberFormat="1" applyFont="1" applyFill="1" applyBorder="1" applyAlignment="1">
      <alignment/>
    </xf>
    <xf numFmtId="0" fontId="0" fillId="0" borderId="59" xfId="0" applyFill="1" applyBorder="1" applyAlignment="1">
      <alignment/>
    </xf>
    <xf numFmtId="178" fontId="1" fillId="0" borderId="16" xfId="40" applyNumberFormat="1" applyFont="1" applyFill="1" applyBorder="1" applyAlignment="1">
      <alignment horizontal="center"/>
    </xf>
    <xf numFmtId="3" fontId="9" fillId="33" borderId="60" xfId="40" applyNumberFormat="1" applyFont="1" applyFill="1" applyBorder="1" applyAlignment="1">
      <alignment/>
    </xf>
    <xf numFmtId="3" fontId="9" fillId="33" borderId="16" xfId="4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 wrapText="1"/>
    </xf>
    <xf numFmtId="3" fontId="10" fillId="0" borderId="61" xfId="0" applyNumberFormat="1" applyFont="1" applyFill="1" applyBorder="1" applyAlignment="1">
      <alignment/>
    </xf>
    <xf numFmtId="3" fontId="9" fillId="33" borderId="66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76" xfId="0" applyNumberFormat="1" applyFill="1" applyBorder="1" applyAlignment="1">
      <alignment/>
    </xf>
    <xf numFmtId="178" fontId="1" fillId="0" borderId="49" xfId="40" applyNumberFormat="1" applyFont="1" applyFill="1" applyBorder="1" applyAlignment="1">
      <alignment horizontal="center"/>
    </xf>
    <xf numFmtId="178" fontId="1" fillId="0" borderId="15" xfId="0" applyNumberFormat="1" applyFont="1" applyFill="1" applyBorder="1" applyAlignment="1">
      <alignment/>
    </xf>
    <xf numFmtId="178" fontId="9" fillId="0" borderId="20" xfId="40" applyNumberFormat="1" applyFont="1" applyFill="1" applyBorder="1" applyAlignment="1">
      <alignment/>
    </xf>
    <xf numFmtId="178" fontId="9" fillId="0" borderId="21" xfId="40" applyNumberFormat="1" applyFont="1" applyFill="1" applyBorder="1" applyAlignment="1">
      <alignment/>
    </xf>
    <xf numFmtId="178" fontId="10" fillId="0" borderId="21" xfId="4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178" fontId="1" fillId="0" borderId="18" xfId="40" applyNumberFormat="1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178" fontId="9" fillId="33" borderId="21" xfId="40" applyNumberFormat="1" applyFont="1" applyFill="1" applyBorder="1" applyAlignment="1">
      <alignment/>
    </xf>
    <xf numFmtId="3" fontId="13" fillId="33" borderId="5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Fill="1" applyAlignment="1">
      <alignment/>
    </xf>
    <xf numFmtId="3" fontId="10" fillId="33" borderId="16" xfId="40" applyNumberFormat="1" applyFont="1" applyFill="1" applyBorder="1" applyAlignment="1">
      <alignment/>
    </xf>
    <xf numFmtId="3" fontId="0" fillId="0" borderId="16" xfId="4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40" applyNumberFormat="1" applyFont="1" applyBorder="1" applyAlignment="1">
      <alignment/>
    </xf>
    <xf numFmtId="3" fontId="0" fillId="0" borderId="49" xfId="4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49" xfId="40" applyNumberFormat="1" applyFont="1" applyBorder="1" applyAlignment="1">
      <alignment/>
    </xf>
    <xf numFmtId="3" fontId="0" fillId="0" borderId="50" xfId="4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0" xfId="40" applyNumberFormat="1" applyFont="1" applyBorder="1" applyAlignment="1">
      <alignment/>
    </xf>
    <xf numFmtId="178" fontId="9" fillId="33" borderId="0" xfId="40" applyNumberFormat="1" applyFont="1" applyFill="1" applyBorder="1" applyAlignment="1">
      <alignment/>
    </xf>
    <xf numFmtId="178" fontId="0" fillId="0" borderId="18" xfId="40" applyNumberFormat="1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6" fillId="0" borderId="18" xfId="0" applyFont="1" applyFill="1" applyBorder="1" applyAlignment="1">
      <alignment/>
    </xf>
    <xf numFmtId="178" fontId="6" fillId="0" borderId="18" xfId="4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3" fontId="14" fillId="33" borderId="18" xfId="0" applyNumberFormat="1" applyFont="1" applyFill="1" applyBorder="1" applyAlignment="1">
      <alignment horizontal="center"/>
    </xf>
    <xf numFmtId="178" fontId="7" fillId="0" borderId="18" xfId="4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Fill="1" applyBorder="1" applyAlignment="1">
      <alignment/>
    </xf>
    <xf numFmtId="178" fontId="14" fillId="33" borderId="18" xfId="40" applyNumberFormat="1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178" fontId="14" fillId="0" borderId="12" xfId="40" applyNumberFormat="1" applyFont="1" applyBorder="1" applyAlignment="1">
      <alignment horizontal="center"/>
    </xf>
    <xf numFmtId="178" fontId="14" fillId="0" borderId="18" xfId="40" applyNumberFormat="1" applyFont="1" applyBorder="1" applyAlignment="1">
      <alignment horizontal="center"/>
    </xf>
    <xf numFmtId="178" fontId="14" fillId="33" borderId="18" xfId="40" applyNumberFormat="1" applyFont="1" applyFill="1" applyBorder="1" applyAlignment="1">
      <alignment/>
    </xf>
    <xf numFmtId="0" fontId="35" fillId="0" borderId="18" xfId="0" applyFont="1" applyBorder="1" applyAlignment="1">
      <alignment/>
    </xf>
    <xf numFmtId="178" fontId="35" fillId="33" borderId="18" xfId="40" applyNumberFormat="1" applyFont="1" applyFill="1" applyBorder="1" applyAlignment="1">
      <alignment/>
    </xf>
    <xf numFmtId="0" fontId="9" fillId="0" borderId="59" xfId="0" applyFont="1" applyBorder="1" applyAlignment="1">
      <alignment wrapText="1"/>
    </xf>
    <xf numFmtId="0" fontId="36" fillId="0" borderId="0" xfId="0" applyFont="1" applyAlignment="1">
      <alignment/>
    </xf>
    <xf numFmtId="178" fontId="36" fillId="0" borderId="0" xfId="0" applyNumberFormat="1" applyFont="1" applyAlignment="1">
      <alignment/>
    </xf>
    <xf numFmtId="178" fontId="37" fillId="0" borderId="0" xfId="0" applyNumberFormat="1" applyFont="1" applyAlignment="1">
      <alignment/>
    </xf>
    <xf numFmtId="178" fontId="9" fillId="0" borderId="56" xfId="40" applyNumberFormat="1" applyFont="1" applyFill="1" applyBorder="1" applyAlignment="1">
      <alignment/>
    </xf>
    <xf numFmtId="178" fontId="1" fillId="0" borderId="15" xfId="4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6" fillId="0" borderId="14" xfId="0" applyFont="1" applyFill="1" applyBorder="1" applyAlignment="1">
      <alignment/>
    </xf>
    <xf numFmtId="178" fontId="6" fillId="0" borderId="18" xfId="4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16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178" fontId="9" fillId="0" borderId="12" xfId="40" applyNumberFormat="1" applyFont="1" applyFill="1" applyBorder="1" applyAlignment="1">
      <alignment horizontal="center"/>
    </xf>
    <xf numFmtId="178" fontId="9" fillId="0" borderId="18" xfId="40" applyNumberFormat="1" applyFont="1" applyFill="1" applyBorder="1" applyAlignment="1">
      <alignment horizontal="center"/>
    </xf>
    <xf numFmtId="178" fontId="9" fillId="0" borderId="18" xfId="40" applyNumberFormat="1" applyFont="1" applyFill="1" applyBorder="1" applyAlignment="1">
      <alignment/>
    </xf>
    <xf numFmtId="178" fontId="10" fillId="0" borderId="18" xfId="40" applyNumberFormat="1" applyFont="1" applyFill="1" applyBorder="1" applyAlignment="1">
      <alignment/>
    </xf>
    <xf numFmtId="178" fontId="9" fillId="0" borderId="12" xfId="40" applyNumberFormat="1" applyFont="1" applyFill="1" applyBorder="1" applyAlignment="1">
      <alignment/>
    </xf>
    <xf numFmtId="178" fontId="9" fillId="0" borderId="15" xfId="4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3" fontId="12" fillId="0" borderId="37" xfId="0" applyNumberFormat="1" applyFont="1" applyFill="1" applyBorder="1" applyAlignment="1">
      <alignment/>
    </xf>
    <xf numFmtId="3" fontId="12" fillId="0" borderId="77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50" xfId="0" applyFont="1" applyBorder="1" applyAlignment="1">
      <alignment/>
    </xf>
    <xf numFmtId="3" fontId="4" fillId="0" borderId="16" xfId="0" applyNumberFormat="1" applyFont="1" applyBorder="1" applyAlignment="1">
      <alignment wrapText="1"/>
    </xf>
    <xf numFmtId="3" fontId="4" fillId="0" borderId="50" xfId="0" applyNumberFormat="1" applyFont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0" xfId="0" applyFont="1" applyAlignment="1">
      <alignment wrapText="1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178" fontId="1" fillId="0" borderId="18" xfId="0" applyNumberFormat="1" applyFont="1" applyBorder="1" applyAlignment="1">
      <alignment/>
    </xf>
    <xf numFmtId="178" fontId="1" fillId="0" borderId="24" xfId="40" applyNumberFormat="1" applyFont="1" applyBorder="1" applyAlignment="1">
      <alignment horizontal="center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wrapText="1"/>
    </xf>
    <xf numFmtId="0" fontId="28" fillId="0" borderId="19" xfId="0" applyFont="1" applyBorder="1" applyAlignment="1">
      <alignment horizontal="left"/>
    </xf>
    <xf numFmtId="178" fontId="13" fillId="33" borderId="14" xfId="40" applyNumberFormat="1" applyFont="1" applyFill="1" applyBorder="1" applyAlignment="1">
      <alignment horizontal="center" vertical="center"/>
    </xf>
    <xf numFmtId="178" fontId="6" fillId="33" borderId="15" xfId="40" applyNumberFormat="1" applyFont="1" applyFill="1" applyBorder="1" applyAlignment="1">
      <alignment/>
    </xf>
    <xf numFmtId="0" fontId="0" fillId="0" borderId="50" xfId="0" applyBorder="1" applyAlignment="1">
      <alignment/>
    </xf>
    <xf numFmtId="178" fontId="1" fillId="0" borderId="0" xfId="40" applyNumberFormat="1" applyFont="1" applyBorder="1" applyAlignment="1">
      <alignment horizontal="center"/>
    </xf>
    <xf numFmtId="178" fontId="9" fillId="33" borderId="56" xfId="40" applyNumberFormat="1" applyFont="1" applyFill="1" applyBorder="1" applyAlignment="1">
      <alignment/>
    </xf>
    <xf numFmtId="178" fontId="9" fillId="33" borderId="23" xfId="40" applyNumberFormat="1" applyFont="1" applyFill="1" applyBorder="1" applyAlignment="1">
      <alignment/>
    </xf>
    <xf numFmtId="178" fontId="9" fillId="33" borderId="76" xfId="40" applyNumberFormat="1" applyFont="1" applyFill="1" applyBorder="1" applyAlignment="1">
      <alignment/>
    </xf>
    <xf numFmtId="0" fontId="0" fillId="0" borderId="76" xfId="0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78" fontId="9" fillId="0" borderId="60" xfId="40" applyNumberFormat="1" applyFont="1" applyFill="1" applyBorder="1" applyAlignment="1">
      <alignment horizontal="center"/>
    </xf>
    <xf numFmtId="178" fontId="9" fillId="0" borderId="16" xfId="4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49" fontId="11" fillId="0" borderId="23" xfId="57" applyNumberFormat="1" applyFont="1" applyFill="1" applyBorder="1" applyAlignment="1" applyProtection="1">
      <alignment horizontal="left" vertical="center"/>
      <protection/>
    </xf>
    <xf numFmtId="0" fontId="6" fillId="0" borderId="14" xfId="57" applyFont="1" applyFill="1" applyBorder="1" applyAlignment="1" applyProtection="1">
      <alignment horizontal="left" vertical="center" wrapText="1" indent="1"/>
      <protection/>
    </xf>
    <xf numFmtId="0" fontId="11" fillId="0" borderId="39" xfId="57" applyFont="1" applyFill="1" applyBorder="1" applyAlignment="1" applyProtection="1">
      <alignment horizontal="left" vertical="center"/>
      <protection/>
    </xf>
    <xf numFmtId="178" fontId="0" fillId="0" borderId="42" xfId="40" applyNumberFormat="1" applyFont="1" applyFill="1" applyBorder="1" applyAlignment="1">
      <alignment/>
    </xf>
    <xf numFmtId="49" fontId="11" fillId="0" borderId="76" xfId="57" applyNumberFormat="1" applyFont="1" applyFill="1" applyBorder="1" applyAlignment="1" applyProtection="1">
      <alignment horizontal="left" vertical="center"/>
      <protection/>
    </xf>
    <xf numFmtId="0" fontId="11" fillId="0" borderId="46" xfId="57" applyFont="1" applyFill="1" applyBorder="1" applyAlignment="1" applyProtection="1">
      <alignment horizontal="left" vertical="center"/>
      <protection/>
    </xf>
    <xf numFmtId="178" fontId="0" fillId="0" borderId="47" xfId="40" applyNumberFormat="1" applyFont="1" applyFill="1" applyBorder="1" applyAlignment="1">
      <alignment/>
    </xf>
    <xf numFmtId="0" fontId="6" fillId="0" borderId="78" xfId="57" applyFont="1" applyFill="1" applyBorder="1" applyAlignment="1" applyProtection="1">
      <alignment horizontal="left" vertical="center" wrapText="1" indent="1"/>
      <protection/>
    </xf>
    <xf numFmtId="49" fontId="6" fillId="0" borderId="15" xfId="57" applyNumberFormat="1" applyFont="1" applyFill="1" applyBorder="1" applyAlignment="1" applyProtection="1">
      <alignment horizontal="left" vertical="center" wrapText="1" indent="1"/>
      <protection/>
    </xf>
    <xf numFmtId="178" fontId="9" fillId="0" borderId="42" xfId="40" applyNumberFormat="1" applyFont="1" applyFill="1" applyBorder="1" applyAlignment="1" applyProtection="1">
      <alignment vertical="center" wrapText="1"/>
      <protection locked="0"/>
    </xf>
    <xf numFmtId="178" fontId="9" fillId="0" borderId="43" xfId="40" applyNumberFormat="1" applyFont="1" applyFill="1" applyBorder="1" applyAlignment="1" applyProtection="1">
      <alignment vertical="center" wrapText="1"/>
      <protection locked="0"/>
    </xf>
    <xf numFmtId="49" fontId="9" fillId="0" borderId="68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46" xfId="57" applyFont="1" applyFill="1" applyBorder="1" applyAlignment="1" applyProtection="1">
      <alignment horizontal="left" indent="1"/>
      <protection/>
    </xf>
    <xf numFmtId="3" fontId="13" fillId="33" borderId="14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/>
    </xf>
    <xf numFmtId="0" fontId="0" fillId="0" borderId="56" xfId="0" applyBorder="1" applyAlignment="1">
      <alignment/>
    </xf>
    <xf numFmtId="3" fontId="10" fillId="33" borderId="60" xfId="40" applyNumberFormat="1" applyFont="1" applyFill="1" applyBorder="1" applyAlignment="1">
      <alignment/>
    </xf>
    <xf numFmtId="3" fontId="0" fillId="0" borderId="60" xfId="0" applyNumberFormat="1" applyBorder="1" applyAlignment="1">
      <alignment/>
    </xf>
    <xf numFmtId="0" fontId="4" fillId="0" borderId="76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wrapText="1"/>
    </xf>
    <xf numFmtId="3" fontId="4" fillId="0" borderId="55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5" xfId="0" applyNumberFormat="1" applyFont="1" applyBorder="1" applyAlignment="1">
      <alignment wrapText="1"/>
    </xf>
    <xf numFmtId="3" fontId="4" fillId="0" borderId="74" xfId="0" applyNumberFormat="1" applyFont="1" applyBorder="1" applyAlignment="1">
      <alignment wrapText="1"/>
    </xf>
    <xf numFmtId="3" fontId="5" fillId="0" borderId="54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56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8" fontId="6" fillId="0" borderId="53" xfId="40" applyNumberFormat="1" applyFont="1" applyBorder="1" applyAlignment="1">
      <alignment/>
    </xf>
    <xf numFmtId="178" fontId="9" fillId="0" borderId="58" xfId="40" applyNumberFormat="1" applyFont="1" applyFill="1" applyBorder="1" applyAlignment="1">
      <alignment/>
    </xf>
    <xf numFmtId="178" fontId="9" fillId="0" borderId="59" xfId="40" applyNumberFormat="1" applyFont="1" applyBorder="1" applyAlignment="1">
      <alignment/>
    </xf>
    <xf numFmtId="178" fontId="9" fillId="0" borderId="69" xfId="40" applyNumberFormat="1" applyFont="1" applyBorder="1" applyAlignment="1">
      <alignment/>
    </xf>
    <xf numFmtId="178" fontId="9" fillId="0" borderId="56" xfId="40" applyNumberFormat="1" applyFont="1" applyBorder="1" applyAlignment="1">
      <alignment/>
    </xf>
    <xf numFmtId="178" fontId="9" fillId="0" borderId="16" xfId="40" applyNumberFormat="1" applyFont="1" applyBorder="1" applyAlignment="1">
      <alignment/>
    </xf>
    <xf numFmtId="178" fontId="9" fillId="0" borderId="50" xfId="40" applyNumberFormat="1" applyFont="1" applyBorder="1" applyAlignment="1">
      <alignment/>
    </xf>
    <xf numFmtId="178" fontId="9" fillId="0" borderId="21" xfId="40" applyNumberFormat="1" applyFont="1" applyFill="1" applyBorder="1" applyAlignment="1">
      <alignment/>
    </xf>
    <xf numFmtId="178" fontId="6" fillId="0" borderId="13" xfId="40" applyNumberFormat="1" applyFont="1" applyBorder="1" applyAlignment="1">
      <alignment/>
    </xf>
    <xf numFmtId="178" fontId="6" fillId="0" borderId="53" xfId="40" applyNumberFormat="1" applyFont="1" applyFill="1" applyBorder="1" applyAlignment="1">
      <alignment/>
    </xf>
    <xf numFmtId="178" fontId="6" fillId="0" borderId="79" xfId="40" applyNumberFormat="1" applyFont="1" applyFill="1" applyBorder="1" applyAlignment="1">
      <alignment/>
    </xf>
    <xf numFmtId="178" fontId="9" fillId="0" borderId="56" xfId="40" applyNumberFormat="1" applyFont="1" applyFill="1" applyBorder="1" applyAlignment="1">
      <alignment/>
    </xf>
    <xf numFmtId="178" fontId="9" fillId="0" borderId="50" xfId="40" applyNumberFormat="1" applyFont="1" applyFill="1" applyBorder="1" applyAlignment="1">
      <alignment/>
    </xf>
    <xf numFmtId="178" fontId="10" fillId="0" borderId="60" xfId="40" applyNumberFormat="1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3" fontId="0" fillId="0" borderId="6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185" fontId="9" fillId="0" borderId="21" xfId="40" applyNumberFormat="1" applyFont="1" applyFill="1" applyBorder="1" applyAlignment="1">
      <alignment/>
    </xf>
    <xf numFmtId="178" fontId="0" fillId="0" borderId="56" xfId="4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/>
    </xf>
    <xf numFmtId="3" fontId="9" fillId="33" borderId="37" xfId="0" applyNumberFormat="1" applyFont="1" applyFill="1" applyBorder="1" applyAlignment="1">
      <alignment/>
    </xf>
    <xf numFmtId="0" fontId="22" fillId="0" borderId="27" xfId="0" applyFont="1" applyBorder="1" applyAlignment="1">
      <alignment/>
    </xf>
    <xf numFmtId="3" fontId="9" fillId="0" borderId="56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 wrapText="1"/>
    </xf>
    <xf numFmtId="3" fontId="9" fillId="33" borderId="7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22" fillId="0" borderId="43" xfId="0" applyFont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33" borderId="34" xfId="0" applyNumberFormat="1" applyFont="1" applyFill="1" applyBorder="1" applyAlignment="1">
      <alignment/>
    </xf>
    <xf numFmtId="3" fontId="9" fillId="33" borderId="72" xfId="0" applyNumberFormat="1" applyFont="1" applyFill="1" applyBorder="1" applyAlignment="1">
      <alignment/>
    </xf>
    <xf numFmtId="0" fontId="22" fillId="0" borderId="16" xfId="0" applyFont="1" applyBorder="1" applyAlignment="1">
      <alignment wrapText="1"/>
    </xf>
    <xf numFmtId="3" fontId="9" fillId="0" borderId="26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9" fillId="0" borderId="64" xfId="57" applyFont="1" applyFill="1" applyBorder="1" applyAlignment="1" applyProtection="1">
      <alignment horizontal="left" vertical="center" wrapText="1" indent="2"/>
      <protection/>
    </xf>
    <xf numFmtId="178" fontId="9" fillId="0" borderId="65" xfId="4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78" fontId="6" fillId="0" borderId="27" xfId="40" applyNumberFormat="1" applyFont="1" applyFill="1" applyBorder="1" applyAlignment="1" applyProtection="1">
      <alignment vertical="center" wrapText="1"/>
      <protection/>
    </xf>
    <xf numFmtId="178" fontId="11" fillId="0" borderId="30" xfId="40" applyNumberFormat="1" applyFont="1" applyFill="1" applyBorder="1" applyAlignment="1" applyProtection="1">
      <alignment horizontal="center" vertical="center" wrapText="1"/>
      <protection/>
    </xf>
    <xf numFmtId="178" fontId="11" fillId="0" borderId="43" xfId="40" applyNumberFormat="1" applyFont="1" applyFill="1" applyBorder="1" applyAlignment="1" applyProtection="1">
      <alignment horizontal="center" vertical="center" wrapText="1"/>
      <protection/>
    </xf>
    <xf numFmtId="178" fontId="6" fillId="0" borderId="30" xfId="40" applyNumberFormat="1" applyFont="1" applyFill="1" applyBorder="1" applyAlignment="1" applyProtection="1">
      <alignment horizontal="center" vertical="center" wrapText="1"/>
      <protection/>
    </xf>
    <xf numFmtId="178" fontId="6" fillId="0" borderId="30" xfId="40" applyNumberFormat="1" applyFont="1" applyFill="1" applyBorder="1" applyAlignment="1" applyProtection="1">
      <alignment horizontal="center" vertical="center" wrapText="1"/>
      <protection locked="0"/>
    </xf>
    <xf numFmtId="178" fontId="6" fillId="0" borderId="14" xfId="40" applyNumberFormat="1" applyFont="1" applyFill="1" applyBorder="1" applyAlignment="1" applyProtection="1">
      <alignment vertical="center" wrapText="1"/>
      <protection/>
    </xf>
    <xf numFmtId="178" fontId="6" fillId="0" borderId="15" xfId="40" applyNumberFormat="1" applyFont="1" applyFill="1" applyBorder="1" applyAlignment="1" applyProtection="1">
      <alignment vertical="center" wrapText="1"/>
      <protection locked="0"/>
    </xf>
    <xf numFmtId="3" fontId="6" fillId="0" borderId="0" xfId="56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50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78" fontId="4" fillId="0" borderId="0" xfId="4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8" fontId="1" fillId="0" borderId="56" xfId="4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 vertical="center"/>
    </xf>
    <xf numFmtId="178" fontId="1" fillId="0" borderId="79" xfId="40" applyNumberFormat="1" applyFon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178" fontId="9" fillId="33" borderId="14" xfId="40" applyNumberFormat="1" applyFont="1" applyFill="1" applyBorder="1" applyAlignment="1">
      <alignment horizontal="center" vertical="center"/>
    </xf>
    <xf numFmtId="178" fontId="9" fillId="33" borderId="16" xfId="4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9" fillId="33" borderId="19" xfId="40" applyNumberFormat="1" applyFont="1" applyFill="1" applyBorder="1" applyAlignment="1">
      <alignment/>
    </xf>
    <xf numFmtId="178" fontId="0" fillId="0" borderId="60" xfId="40" applyNumberFormat="1" applyFont="1" applyFill="1" applyBorder="1" applyAlignment="1">
      <alignment/>
    </xf>
    <xf numFmtId="178" fontId="9" fillId="0" borderId="12" xfId="4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54" xfId="0" applyBorder="1" applyAlignment="1">
      <alignment/>
    </xf>
    <xf numFmtId="0" fontId="0" fillId="0" borderId="80" xfId="0" applyBorder="1" applyAlignment="1">
      <alignment/>
    </xf>
    <xf numFmtId="3" fontId="8" fillId="33" borderId="15" xfId="0" applyNumberFormat="1" applyFont="1" applyFill="1" applyBorder="1" applyAlignment="1">
      <alignment wrapText="1"/>
    </xf>
    <xf numFmtId="3" fontId="9" fillId="33" borderId="27" xfId="0" applyNumberFormat="1" applyFont="1" applyFill="1" applyBorder="1" applyAlignment="1">
      <alignment wrapText="1"/>
    </xf>
    <xf numFmtId="3" fontId="10" fillId="0" borderId="57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wrapText="1"/>
    </xf>
    <xf numFmtId="3" fontId="9" fillId="0" borderId="27" xfId="0" applyNumberFormat="1" applyFont="1" applyFill="1" applyBorder="1" applyAlignment="1">
      <alignment wrapText="1"/>
    </xf>
    <xf numFmtId="178" fontId="9" fillId="0" borderId="27" xfId="40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Border="1" applyAlignment="1">
      <alignment/>
    </xf>
    <xf numFmtId="3" fontId="0" fillId="0" borderId="76" xfId="0" applyNumberFormat="1" applyBorder="1" applyAlignment="1">
      <alignment/>
    </xf>
    <xf numFmtId="0" fontId="0" fillId="0" borderId="23" xfId="0" applyBorder="1" applyAlignment="1">
      <alignment/>
    </xf>
    <xf numFmtId="3" fontId="9" fillId="33" borderId="20" xfId="40" applyNumberFormat="1" applyFont="1" applyFill="1" applyBorder="1" applyAlignment="1">
      <alignment/>
    </xf>
    <xf numFmtId="3" fontId="9" fillId="33" borderId="21" xfId="40" applyNumberFormat="1" applyFont="1" applyFill="1" applyBorder="1" applyAlignment="1">
      <alignment/>
    </xf>
    <xf numFmtId="3" fontId="10" fillId="33" borderId="21" xfId="4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178" fontId="9" fillId="33" borderId="12" xfId="40" applyNumberFormat="1" applyFont="1" applyFill="1" applyBorder="1" applyAlignment="1">
      <alignment/>
    </xf>
    <xf numFmtId="178" fontId="9" fillId="0" borderId="35" xfId="40" applyNumberFormat="1" applyFont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left" wrapText="1"/>
    </xf>
    <xf numFmtId="3" fontId="6" fillId="33" borderId="17" xfId="0" applyNumberFormat="1" applyFont="1" applyFill="1" applyBorder="1" applyAlignment="1">
      <alignment horizontal="left" wrapText="1"/>
    </xf>
    <xf numFmtId="3" fontId="6" fillId="33" borderId="24" xfId="0" applyNumberFormat="1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75" xfId="0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75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54" xfId="0" applyBorder="1" applyAlignment="1">
      <alignment/>
    </xf>
    <xf numFmtId="0" fontId="0" fillId="0" borderId="17" xfId="0" applyBorder="1" applyAlignment="1">
      <alignment/>
    </xf>
    <xf numFmtId="0" fontId="0" fillId="0" borderId="80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left"/>
    </xf>
    <xf numFmtId="3" fontId="1" fillId="0" borderId="51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1" fillId="0" borderId="80" xfId="0" applyNumberFormat="1" applyFon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0" fillId="0" borderId="80" xfId="0" applyNumberFormat="1" applyBorder="1" applyAlignment="1">
      <alignment horizontal="right"/>
    </xf>
    <xf numFmtId="0" fontId="1" fillId="0" borderId="5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53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5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3" fillId="0" borderId="56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57" applyFont="1" applyFill="1" applyBorder="1" applyAlignment="1" applyProtection="1">
      <alignment horizontal="left" vertical="center" wrapText="1"/>
      <protection/>
    </xf>
    <xf numFmtId="0" fontId="6" fillId="0" borderId="75" xfId="57" applyFont="1" applyFill="1" applyBorder="1" applyAlignment="1" applyProtection="1">
      <alignment horizontal="left" vertical="center" wrapText="1"/>
      <protection/>
    </xf>
    <xf numFmtId="175" fontId="6" fillId="0" borderId="0" xfId="57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3" fontId="9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iadások3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6">
      <selection activeCell="B23" sqref="B23"/>
    </sheetView>
  </sheetViews>
  <sheetFormatPr defaultColWidth="9.00390625" defaultRowHeight="12.75"/>
  <cols>
    <col min="1" max="1" width="35.25390625" style="156" customWidth="1"/>
    <col min="2" max="2" width="15.25390625" style="156" customWidth="1"/>
    <col min="3" max="4" width="13.375" style="156" customWidth="1"/>
    <col min="5" max="5" width="13.625" style="512" customWidth="1"/>
    <col min="6" max="6" width="15.25390625" style="236" bestFit="1" customWidth="1"/>
  </cols>
  <sheetData>
    <row r="1" spans="1:5" ht="37.5" customHeight="1">
      <c r="A1" s="647" t="s">
        <v>32</v>
      </c>
      <c r="B1" s="647"/>
      <c r="C1" s="647"/>
      <c r="D1" s="647"/>
      <c r="E1" s="647"/>
    </row>
    <row r="2" spans="1:5" ht="12.75">
      <c r="A2" s="647"/>
      <c r="B2" s="647"/>
      <c r="C2" s="647"/>
      <c r="D2" s="647"/>
      <c r="E2" s="647"/>
    </row>
    <row r="3" spans="1:5" ht="18.75" customHeight="1" thickBot="1">
      <c r="A3" s="648"/>
      <c r="B3" s="648"/>
      <c r="C3" s="648"/>
      <c r="D3" s="648"/>
      <c r="E3" s="648"/>
    </row>
    <row r="4" spans="1:6" s="91" customFormat="1" ht="12" customHeight="1">
      <c r="A4" s="654" t="s">
        <v>34</v>
      </c>
      <c r="B4" s="645" t="s">
        <v>238</v>
      </c>
      <c r="C4" s="645" t="s">
        <v>239</v>
      </c>
      <c r="D4" s="645" t="s">
        <v>240</v>
      </c>
      <c r="E4" s="649" t="s">
        <v>237</v>
      </c>
      <c r="F4" s="165"/>
    </row>
    <row r="5" spans="1:6" s="91" customFormat="1" ht="51" customHeight="1" thickBot="1">
      <c r="A5" s="655"/>
      <c r="B5" s="646"/>
      <c r="C5" s="646"/>
      <c r="D5" s="646"/>
      <c r="E5" s="650"/>
      <c r="F5" s="165"/>
    </row>
    <row r="6" spans="1:6" s="91" customFormat="1" ht="38.25" customHeight="1" thickBot="1">
      <c r="A6" s="305" t="s">
        <v>330</v>
      </c>
      <c r="B6" s="312">
        <v>17700</v>
      </c>
      <c r="C6" s="312">
        <v>757</v>
      </c>
      <c r="D6" s="312">
        <v>1567</v>
      </c>
      <c r="E6" s="310">
        <f>C6+B6+D6</f>
        <v>20024</v>
      </c>
      <c r="F6" s="165"/>
    </row>
    <row r="7" spans="1:6" s="91" customFormat="1" ht="45" customHeight="1" thickBot="1">
      <c r="A7" s="305" t="s">
        <v>481</v>
      </c>
      <c r="B7" s="312">
        <f>SUM(B8:B19)</f>
        <v>375797</v>
      </c>
      <c r="C7" s="312">
        <f>SUM(C8:C19)</f>
        <v>0</v>
      </c>
      <c r="D7" s="312">
        <f>SUM(D8:D19)</f>
        <v>0</v>
      </c>
      <c r="E7" s="312">
        <f>SUM(E8:E19)</f>
        <v>375797</v>
      </c>
      <c r="F7" s="165"/>
    </row>
    <row r="8" spans="1:6" s="91" customFormat="1" ht="36" customHeight="1" thickBot="1">
      <c r="A8" s="573" t="s">
        <v>281</v>
      </c>
      <c r="B8" s="576"/>
      <c r="C8" s="175"/>
      <c r="D8" s="176"/>
      <c r="E8" s="310">
        <f aca="true" t="shared" si="0" ref="E8:E30">C8+B8+D8</f>
        <v>0</v>
      </c>
      <c r="F8" s="165"/>
    </row>
    <row r="9" spans="1:6" s="91" customFormat="1" ht="36" customHeight="1" thickBot="1">
      <c r="A9" s="306" t="s">
        <v>282</v>
      </c>
      <c r="B9" s="577">
        <v>93393</v>
      </c>
      <c r="C9" s="265"/>
      <c r="D9" s="266"/>
      <c r="E9" s="310">
        <f t="shared" si="0"/>
        <v>93393</v>
      </c>
      <c r="F9" s="165"/>
    </row>
    <row r="10" spans="1:7" s="91" customFormat="1" ht="54.75" customHeight="1" thickBot="1">
      <c r="A10" s="306" t="s">
        <v>480</v>
      </c>
      <c r="B10" s="578">
        <v>8189</v>
      </c>
      <c r="C10" s="173"/>
      <c r="D10" s="177"/>
      <c r="E10" s="310">
        <f t="shared" si="0"/>
        <v>8189</v>
      </c>
      <c r="F10" s="165"/>
      <c r="G10" s="587"/>
    </row>
    <row r="11" spans="1:6" s="91" customFormat="1" ht="51.75" customHeight="1" thickBot="1">
      <c r="A11" s="306" t="s">
        <v>349</v>
      </c>
      <c r="B11" s="578">
        <v>125457</v>
      </c>
      <c r="C11" s="173"/>
      <c r="D11" s="177"/>
      <c r="E11" s="310">
        <f t="shared" si="0"/>
        <v>125457</v>
      </c>
      <c r="F11" s="165"/>
    </row>
    <row r="12" spans="1:6" s="91" customFormat="1" ht="66" customHeight="1" thickBot="1">
      <c r="A12" s="306" t="s">
        <v>398</v>
      </c>
      <c r="B12" s="578">
        <v>53581</v>
      </c>
      <c r="C12" s="173"/>
      <c r="D12" s="177"/>
      <c r="E12" s="310">
        <f t="shared" si="0"/>
        <v>53581</v>
      </c>
      <c r="F12" s="165"/>
    </row>
    <row r="13" spans="1:6" s="91" customFormat="1" ht="36" customHeight="1" thickBot="1">
      <c r="A13" s="308" t="s">
        <v>283</v>
      </c>
      <c r="B13" s="579">
        <v>47480</v>
      </c>
      <c r="C13" s="238"/>
      <c r="D13" s="239"/>
      <c r="E13" s="310">
        <f t="shared" si="0"/>
        <v>47480</v>
      </c>
      <c r="F13" s="165"/>
    </row>
    <row r="14" spans="1:6" s="91" customFormat="1" ht="36" customHeight="1" thickBot="1">
      <c r="A14" s="308" t="s">
        <v>284</v>
      </c>
      <c r="B14" s="579">
        <v>2438</v>
      </c>
      <c r="C14" s="238"/>
      <c r="D14" s="239"/>
      <c r="E14" s="310">
        <f t="shared" si="0"/>
        <v>2438</v>
      </c>
      <c r="F14" s="165"/>
    </row>
    <row r="15" spans="1:6" s="91" customFormat="1" ht="46.5" customHeight="1" thickBot="1">
      <c r="A15" s="308" t="s">
        <v>285</v>
      </c>
      <c r="B15" s="579">
        <v>6275</v>
      </c>
      <c r="C15" s="238"/>
      <c r="D15" s="239"/>
      <c r="E15" s="310">
        <f t="shared" si="0"/>
        <v>6275</v>
      </c>
      <c r="F15" s="165"/>
    </row>
    <row r="16" spans="1:6" s="91" customFormat="1" ht="46.5" customHeight="1" thickBot="1">
      <c r="A16" s="586" t="s">
        <v>469</v>
      </c>
      <c r="B16" s="579">
        <v>9589</v>
      </c>
      <c r="C16" s="238"/>
      <c r="D16" s="239"/>
      <c r="E16" s="310">
        <f t="shared" si="0"/>
        <v>9589</v>
      </c>
      <c r="F16" s="165"/>
    </row>
    <row r="17" spans="1:6" s="91" customFormat="1" ht="46.5" customHeight="1" thickBot="1">
      <c r="A17" s="300" t="s">
        <v>470</v>
      </c>
      <c r="B17" s="579">
        <v>1841</v>
      </c>
      <c r="C17" s="238"/>
      <c r="D17" s="239"/>
      <c r="E17" s="508">
        <f>C17+B17+D17</f>
        <v>1841</v>
      </c>
      <c r="F17" s="165"/>
    </row>
    <row r="18" spans="1:6" s="91" customFormat="1" ht="57" customHeight="1" thickBot="1">
      <c r="A18" s="584" t="s">
        <v>477</v>
      </c>
      <c r="B18" s="585">
        <v>27554</v>
      </c>
      <c r="C18" s="572"/>
      <c r="D18" s="580"/>
      <c r="E18" s="310">
        <f>C18+B18+D18</f>
        <v>27554</v>
      </c>
      <c r="F18" s="165"/>
    </row>
    <row r="19" spans="1:6" s="91" customFormat="1" ht="20.25" customHeight="1" thickBot="1">
      <c r="A19" s="574" t="s">
        <v>471</v>
      </c>
      <c r="B19" s="581"/>
      <c r="C19" s="582"/>
      <c r="D19" s="583"/>
      <c r="E19" s="310">
        <f t="shared" si="0"/>
        <v>0</v>
      </c>
      <c r="F19" s="165"/>
    </row>
    <row r="20" spans="1:6" s="91" customFormat="1" ht="34.5" customHeight="1" thickBot="1">
      <c r="A20" s="301" t="s">
        <v>286</v>
      </c>
      <c r="B20" s="570"/>
      <c r="C20" s="571"/>
      <c r="D20" s="575"/>
      <c r="E20" s="310">
        <f t="shared" si="0"/>
        <v>0</v>
      </c>
      <c r="F20" s="165"/>
    </row>
    <row r="21" spans="1:6" s="91" customFormat="1" ht="32.25" customHeight="1" thickBot="1">
      <c r="A21" s="237" t="s">
        <v>287</v>
      </c>
      <c r="B21" s="170">
        <v>298050</v>
      </c>
      <c r="C21" s="170"/>
      <c r="D21" s="170">
        <v>245</v>
      </c>
      <c r="E21" s="310">
        <f t="shared" si="0"/>
        <v>298295</v>
      </c>
      <c r="F21" s="165"/>
    </row>
    <row r="22" spans="1:6" s="91" customFormat="1" ht="27" customHeight="1" thickBot="1">
      <c r="A22" s="299" t="s">
        <v>288</v>
      </c>
      <c r="B22" s="312">
        <v>517</v>
      </c>
      <c r="C22" s="170"/>
      <c r="D22" s="170"/>
      <c r="E22" s="310">
        <f t="shared" si="0"/>
        <v>517</v>
      </c>
      <c r="F22" s="165"/>
    </row>
    <row r="23" spans="1:6" s="91" customFormat="1" ht="32.25" customHeight="1" thickBot="1">
      <c r="A23" s="237" t="s">
        <v>404</v>
      </c>
      <c r="B23" s="312">
        <v>150</v>
      </c>
      <c r="C23" s="170"/>
      <c r="D23" s="170"/>
      <c r="E23" s="310">
        <f t="shared" si="0"/>
        <v>150</v>
      </c>
      <c r="F23" s="165"/>
    </row>
    <row r="24" spans="1:6" s="91" customFormat="1" ht="28.5" customHeight="1" thickBot="1">
      <c r="A24" s="302" t="s">
        <v>405</v>
      </c>
      <c r="B24" s="303">
        <f>SUM(B25:B27)</f>
        <v>46741</v>
      </c>
      <c r="C24" s="303">
        <f>SUM(C25)</f>
        <v>0</v>
      </c>
      <c r="D24" s="303">
        <f>SUM(D25)</f>
        <v>0</v>
      </c>
      <c r="E24" s="507">
        <f>C24+B24+D24</f>
        <v>46741</v>
      </c>
      <c r="F24" s="165"/>
    </row>
    <row r="25" spans="1:6" s="91" customFormat="1" ht="33.75" customHeight="1" thickBot="1">
      <c r="A25" s="179" t="s">
        <v>406</v>
      </c>
      <c r="B25" s="173">
        <v>0</v>
      </c>
      <c r="C25" s="173"/>
      <c r="D25" s="177"/>
      <c r="E25" s="310">
        <f t="shared" si="0"/>
        <v>0</v>
      </c>
      <c r="F25" s="165"/>
    </row>
    <row r="26" spans="1:6" s="91" customFormat="1" ht="59.25" customHeight="1" thickBot="1">
      <c r="A26" s="584" t="s">
        <v>476</v>
      </c>
      <c r="B26" s="238">
        <v>42366</v>
      </c>
      <c r="C26" s="238"/>
      <c r="D26" s="391"/>
      <c r="E26" s="310">
        <f t="shared" si="0"/>
        <v>42366</v>
      </c>
      <c r="F26" s="165"/>
    </row>
    <row r="27" spans="1:6" s="91" customFormat="1" ht="33.75" customHeight="1" thickBot="1">
      <c r="A27" s="631" t="s">
        <v>468</v>
      </c>
      <c r="B27" s="238">
        <v>4375</v>
      </c>
      <c r="C27" s="238"/>
      <c r="D27" s="391"/>
      <c r="E27" s="310">
        <f>C27+B27+D27</f>
        <v>4375</v>
      </c>
      <c r="F27" s="165"/>
    </row>
    <row r="28" spans="1:6" s="91" customFormat="1" ht="33.75" customHeight="1" thickBot="1">
      <c r="A28" s="630" t="s">
        <v>407</v>
      </c>
      <c r="B28" s="170">
        <v>401220</v>
      </c>
      <c r="C28" s="170"/>
      <c r="D28" s="170"/>
      <c r="E28" s="310">
        <f t="shared" si="0"/>
        <v>401220</v>
      </c>
      <c r="F28" s="165"/>
    </row>
    <row r="29" spans="1:6" s="91" customFormat="1" ht="61.5" customHeight="1" thickBot="1">
      <c r="A29" s="237" t="s">
        <v>408</v>
      </c>
      <c r="B29" s="170"/>
      <c r="C29" s="170">
        <v>23</v>
      </c>
      <c r="D29" s="170"/>
      <c r="E29" s="310">
        <f t="shared" si="0"/>
        <v>23</v>
      </c>
      <c r="F29" s="165"/>
    </row>
    <row r="30" spans="1:6" s="91" customFormat="1" ht="36.75" customHeight="1" thickBot="1">
      <c r="A30" s="237" t="s">
        <v>409</v>
      </c>
      <c r="B30" s="170">
        <v>1402</v>
      </c>
      <c r="C30" s="170"/>
      <c r="D30" s="170"/>
      <c r="E30" s="310">
        <f t="shared" si="0"/>
        <v>1402</v>
      </c>
      <c r="F30" s="165"/>
    </row>
    <row r="31" spans="1:6" s="241" customFormat="1" ht="45" customHeight="1" thickBot="1">
      <c r="A31" s="633" t="s">
        <v>410</v>
      </c>
      <c r="B31" s="390">
        <f>SUM(B35+B34+B33+B32)</f>
        <v>65615</v>
      </c>
      <c r="C31" s="388">
        <f>SUM(C35+C34+C33+C32)</f>
        <v>120</v>
      </c>
      <c r="D31" s="388">
        <f>SUM(D35+D34+D33+D32)</f>
        <v>0</v>
      </c>
      <c r="E31" s="388">
        <f>SUM(E35+E34+E33+E32)</f>
        <v>65735</v>
      </c>
      <c r="F31" s="240"/>
    </row>
    <row r="32" spans="1:6" s="241" customFormat="1" ht="45" customHeight="1" thickBot="1">
      <c r="A32" s="634" t="s">
        <v>425</v>
      </c>
      <c r="B32" s="632"/>
      <c r="C32" s="242">
        <v>120</v>
      </c>
      <c r="D32" s="243"/>
      <c r="E32" s="388">
        <f>SUM(D32+C32+B32)</f>
        <v>120</v>
      </c>
      <c r="F32" s="240"/>
    </row>
    <row r="33" spans="1:6" s="91" customFormat="1" ht="36" customHeight="1" thickBot="1">
      <c r="A33" s="300" t="s">
        <v>426</v>
      </c>
      <c r="B33" s="307">
        <v>8429</v>
      </c>
      <c r="C33" s="242"/>
      <c r="D33" s="243"/>
      <c r="E33" s="507">
        <f aca="true" t="shared" si="1" ref="E33:E38">C33+B33+D33</f>
        <v>8429</v>
      </c>
      <c r="F33" s="165"/>
    </row>
    <row r="34" spans="1:6" s="91" customFormat="1" ht="24.75" customHeight="1" thickBot="1">
      <c r="A34" s="306" t="s">
        <v>427</v>
      </c>
      <c r="B34" s="311">
        <v>51498</v>
      </c>
      <c r="C34" s="167"/>
      <c r="D34" s="168"/>
      <c r="E34" s="310">
        <f>C34+B34+D34</f>
        <v>51498</v>
      </c>
      <c r="F34" s="165"/>
    </row>
    <row r="35" spans="1:6" s="91" customFormat="1" ht="27.75" customHeight="1" thickBot="1">
      <c r="A35" s="308" t="s">
        <v>428</v>
      </c>
      <c r="B35" s="309">
        <v>5688</v>
      </c>
      <c r="C35" s="238"/>
      <c r="D35" s="245"/>
      <c r="E35" s="508">
        <f t="shared" si="1"/>
        <v>5688</v>
      </c>
      <c r="F35" s="165"/>
    </row>
    <row r="36" spans="1:5" ht="32.25" customHeight="1" thickBot="1">
      <c r="A36" s="305" t="s">
        <v>411</v>
      </c>
      <c r="B36" s="312">
        <f>SUM(B37:B38)</f>
        <v>7266</v>
      </c>
      <c r="C36" s="170">
        <f>SUM(C37:C38)</f>
        <v>0</v>
      </c>
      <c r="D36" s="170">
        <f>SUM(D37:D38)</f>
        <v>0</v>
      </c>
      <c r="E36" s="310">
        <f t="shared" si="1"/>
        <v>7266</v>
      </c>
    </row>
    <row r="37" spans="1:5" ht="21" customHeight="1" thickBot="1">
      <c r="A37" s="313" t="s">
        <v>412</v>
      </c>
      <c r="B37" s="314">
        <v>60</v>
      </c>
      <c r="C37" s="172"/>
      <c r="D37" s="181"/>
      <c r="E37" s="310">
        <f t="shared" si="1"/>
        <v>60</v>
      </c>
    </row>
    <row r="38" spans="1:5" ht="38.25" customHeight="1" thickBot="1">
      <c r="A38" s="300" t="s">
        <v>413</v>
      </c>
      <c r="B38" s="315">
        <v>7206</v>
      </c>
      <c r="C38" s="267"/>
      <c r="D38" s="268"/>
      <c r="E38" s="310">
        <f t="shared" si="1"/>
        <v>7206</v>
      </c>
    </row>
    <row r="39" spans="1:6" s="106" customFormat="1" ht="40.5" customHeight="1" thickBot="1">
      <c r="A39" s="389" t="s">
        <v>414</v>
      </c>
      <c r="B39" s="171">
        <f>B6+B7+B20+B21+B22+B23+B24+B28+B29+B30+B31+B36</f>
        <v>1214458</v>
      </c>
      <c r="C39" s="171">
        <f>C6+C7+C20+C21+C22+C24+C28+C29+C30+C31+C36</f>
        <v>900</v>
      </c>
      <c r="D39" s="171">
        <f>D6+D7+D20+D21+D22+D24+D28+D29+D30+D31+D36</f>
        <v>1812</v>
      </c>
      <c r="E39" s="310">
        <f>E6+E7+E20+E21+E22+E23+E24+E28+E29+E30+E31+E36</f>
        <v>1217170</v>
      </c>
      <c r="F39" s="246"/>
    </row>
    <row r="40" spans="1:6" s="106" customFormat="1" ht="21.75" customHeight="1" thickBot="1">
      <c r="A40" s="651" t="s">
        <v>220</v>
      </c>
      <c r="B40" s="652"/>
      <c r="C40" s="652"/>
      <c r="D40" s="652"/>
      <c r="E40" s="653"/>
      <c r="F40" s="246"/>
    </row>
    <row r="41" spans="1:5" ht="46.5" customHeight="1" thickBot="1">
      <c r="A41" s="298" t="s">
        <v>415</v>
      </c>
      <c r="B41" s="183">
        <f>SUM(B42:B43)</f>
        <v>93018</v>
      </c>
      <c r="C41" s="183">
        <f>SUM(C42:C43)</f>
        <v>0</v>
      </c>
      <c r="D41" s="183">
        <f>SUM(D42:D43)</f>
        <v>0</v>
      </c>
      <c r="E41" s="310">
        <f aca="true" t="shared" si="2" ref="E41:E49">C41+B41+D41</f>
        <v>93018</v>
      </c>
    </row>
    <row r="42" spans="1:5" ht="33" customHeight="1" thickBot="1">
      <c r="A42" s="247" t="s">
        <v>416</v>
      </c>
      <c r="B42" s="172">
        <v>93018</v>
      </c>
      <c r="C42" s="172"/>
      <c r="D42" s="248"/>
      <c r="E42" s="310">
        <f t="shared" si="2"/>
        <v>93018</v>
      </c>
    </row>
    <row r="43" spans="1:5" ht="36.75" customHeight="1" thickBot="1">
      <c r="A43" s="249" t="s">
        <v>417</v>
      </c>
      <c r="B43" s="174"/>
      <c r="C43" s="174"/>
      <c r="D43" s="250">
        <v>0</v>
      </c>
      <c r="E43" s="310">
        <f t="shared" si="2"/>
        <v>0</v>
      </c>
    </row>
    <row r="44" spans="1:5" ht="15.75" thickBot="1">
      <c r="A44" s="237" t="s">
        <v>418</v>
      </c>
      <c r="B44" s="185">
        <f>B45+B46</f>
        <v>22114</v>
      </c>
      <c r="C44" s="185">
        <f>C45+C46</f>
        <v>0</v>
      </c>
      <c r="D44" s="186">
        <f>D45+D46</f>
        <v>196</v>
      </c>
      <c r="E44" s="310">
        <f t="shared" si="2"/>
        <v>22310</v>
      </c>
    </row>
    <row r="45" spans="1:5" ht="47.25" customHeight="1" thickBot="1">
      <c r="A45" s="178" t="s">
        <v>419</v>
      </c>
      <c r="B45" s="184">
        <v>1591</v>
      </c>
      <c r="C45" s="184"/>
      <c r="D45" s="187">
        <v>196</v>
      </c>
      <c r="E45" s="310">
        <f t="shared" si="2"/>
        <v>1787</v>
      </c>
    </row>
    <row r="46" spans="1:5" ht="41.25" customHeight="1" thickBot="1">
      <c r="A46" s="180" t="s">
        <v>420</v>
      </c>
      <c r="B46" s="169">
        <v>20523</v>
      </c>
      <c r="C46" s="169"/>
      <c r="D46" s="188"/>
      <c r="E46" s="310">
        <f t="shared" si="2"/>
        <v>20523</v>
      </c>
    </row>
    <row r="47" spans="1:5" ht="27.75" customHeight="1" thickBot="1">
      <c r="A47" s="299" t="s">
        <v>421</v>
      </c>
      <c r="B47" s="170">
        <f>B48+B49</f>
        <v>0</v>
      </c>
      <c r="C47" s="170">
        <f>C48+C49</f>
        <v>88875</v>
      </c>
      <c r="D47" s="170">
        <f>D48+D49</f>
        <v>11957</v>
      </c>
      <c r="E47" s="310">
        <f t="shared" si="2"/>
        <v>100832</v>
      </c>
    </row>
    <row r="48" spans="1:5" ht="33" customHeight="1" thickBot="1">
      <c r="A48" s="178" t="s">
        <v>422</v>
      </c>
      <c r="B48" s="184"/>
      <c r="C48" s="184">
        <v>88875</v>
      </c>
      <c r="D48" s="187">
        <v>11957</v>
      </c>
      <c r="E48" s="310">
        <f t="shared" si="2"/>
        <v>100832</v>
      </c>
    </row>
    <row r="49" spans="1:5" ht="27.75" customHeight="1" thickBot="1">
      <c r="A49" s="178" t="s">
        <v>423</v>
      </c>
      <c r="B49" s="174"/>
      <c r="C49" s="174"/>
      <c r="D49" s="182"/>
      <c r="E49" s="310">
        <f t="shared" si="2"/>
        <v>0</v>
      </c>
    </row>
    <row r="50" spans="1:5" ht="35.25" customHeight="1" thickBot="1">
      <c r="A50" s="304" t="s">
        <v>424</v>
      </c>
      <c r="B50" s="244">
        <f>B41+B44+B47</f>
        <v>115132</v>
      </c>
      <c r="C50" s="244">
        <f>C41+C44+C47</f>
        <v>88875</v>
      </c>
      <c r="D50" s="244">
        <f>D41+D44+D47</f>
        <v>12153</v>
      </c>
      <c r="E50" s="507">
        <f>E41+E44+E47</f>
        <v>216160</v>
      </c>
    </row>
    <row r="51" spans="1:6" s="94" customFormat="1" ht="21.75" customHeight="1">
      <c r="A51" s="189"/>
      <c r="B51" s="189"/>
      <c r="C51" s="190"/>
      <c r="D51" s="190"/>
      <c r="E51" s="509"/>
      <c r="F51" s="166"/>
    </row>
    <row r="52" spans="1:5" ht="15">
      <c r="A52" s="189"/>
      <c r="B52" s="189"/>
      <c r="C52" s="190"/>
      <c r="D52" s="190"/>
      <c r="E52" s="509"/>
    </row>
    <row r="53" spans="1:5" ht="12.75">
      <c r="A53" s="189"/>
      <c r="B53" s="189"/>
      <c r="C53" s="189"/>
      <c r="D53" s="189"/>
      <c r="E53" s="510"/>
    </row>
    <row r="54" spans="1:5" ht="15">
      <c r="A54" s="192"/>
      <c r="B54" s="192"/>
      <c r="C54" s="191"/>
      <c r="D54" s="191"/>
      <c r="E54" s="509"/>
    </row>
    <row r="56" ht="14.25">
      <c r="E56" s="511"/>
    </row>
  </sheetData>
  <sheetProtection/>
  <mergeCells count="7">
    <mergeCell ref="D4:D5"/>
    <mergeCell ref="A1:E3"/>
    <mergeCell ref="E4:E5"/>
    <mergeCell ref="A40:E40"/>
    <mergeCell ref="A4:A5"/>
    <mergeCell ref="B4:B5"/>
    <mergeCell ref="C4:C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53" r:id="rId1"/>
  <headerFooter alignWithMargins="0">
    <oddHeader>&amp;R2.sz. melléklet
..../2013.(.....) Egyek Önk.</oddHeader>
  </headerFooter>
  <rowBreaks count="2" manualBreakCount="2">
    <brk id="39" max="4" man="1"/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O36"/>
  <sheetViews>
    <sheetView workbookViewId="0" topLeftCell="A6">
      <selection activeCell="H21" sqref="H21"/>
    </sheetView>
  </sheetViews>
  <sheetFormatPr defaultColWidth="9.00390625" defaultRowHeight="12.75"/>
  <cols>
    <col min="1" max="1" width="32.625" style="0" customWidth="1"/>
    <col min="2" max="2" width="13.375" style="0" customWidth="1"/>
    <col min="3" max="4" width="14.75390625" style="0" customWidth="1"/>
    <col min="5" max="5" width="15.125" style="0" customWidth="1"/>
    <col min="6" max="6" width="11.75390625" style="0" customWidth="1"/>
    <col min="7" max="7" width="14.875" style="0" customWidth="1"/>
  </cols>
  <sheetData>
    <row r="2" spans="1:15" ht="38.25" customHeight="1">
      <c r="A2" s="715" t="s">
        <v>250</v>
      </c>
      <c r="B2" s="715"/>
      <c r="C2" s="715"/>
      <c r="D2" s="715"/>
      <c r="E2" s="715"/>
      <c r="F2" s="332"/>
      <c r="G2" s="332"/>
      <c r="H2" s="22"/>
      <c r="I2" s="22"/>
      <c r="J2" s="22"/>
      <c r="K2" s="22"/>
      <c r="L2" s="22"/>
      <c r="M2" s="22"/>
      <c r="N2" s="22"/>
      <c r="O2" s="22"/>
    </row>
    <row r="3" spans="1:15" ht="15.75">
      <c r="A3" s="332"/>
      <c r="B3" s="332"/>
      <c r="C3" s="332"/>
      <c r="D3" s="332"/>
      <c r="E3" s="332"/>
      <c r="F3" s="332"/>
      <c r="G3" s="332"/>
      <c r="H3" s="22"/>
      <c r="I3" s="22"/>
      <c r="J3" s="22"/>
      <c r="K3" s="22"/>
      <c r="L3" s="22"/>
      <c r="M3" s="22"/>
      <c r="N3" s="22"/>
      <c r="O3" s="22"/>
    </row>
    <row r="4" spans="1:15" ht="15.75">
      <c r="A4" s="25"/>
      <c r="B4" s="25"/>
      <c r="C4" s="25"/>
      <c r="D4" s="25"/>
      <c r="E4" s="25"/>
      <c r="F4" s="25"/>
      <c r="G4" s="25"/>
      <c r="H4" s="22"/>
      <c r="I4" s="22"/>
      <c r="J4" s="22"/>
      <c r="K4" s="22"/>
      <c r="L4" s="22"/>
      <c r="M4" s="22"/>
      <c r="N4" s="22"/>
      <c r="O4" s="22"/>
    </row>
    <row r="5" spans="1:15" ht="16.5" thickBot="1">
      <c r="A5" s="22"/>
      <c r="B5" s="22"/>
      <c r="C5" s="22"/>
      <c r="D5" s="22"/>
      <c r="E5" s="27"/>
      <c r="F5" s="27"/>
      <c r="G5" s="27"/>
      <c r="H5" s="22"/>
      <c r="I5" s="22"/>
      <c r="J5" s="22"/>
      <c r="K5" s="22"/>
      <c r="L5" s="22"/>
      <c r="M5" s="22"/>
      <c r="N5" s="22"/>
      <c r="O5" s="22"/>
    </row>
    <row r="6" spans="1:15" ht="16.5" thickBot="1">
      <c r="A6" s="26"/>
      <c r="B6" s="163"/>
      <c r="C6" s="718"/>
      <c r="D6" s="718"/>
      <c r="E6" s="719"/>
      <c r="F6" s="97"/>
      <c r="G6" s="97"/>
      <c r="H6" s="22"/>
      <c r="I6" s="22"/>
      <c r="J6" s="22"/>
      <c r="K6" s="22"/>
      <c r="L6" s="22"/>
      <c r="M6" s="22"/>
      <c r="N6" s="22"/>
      <c r="O6" s="22"/>
    </row>
    <row r="7" spans="1:6" ht="12.75" customHeight="1">
      <c r="A7" s="720" t="s">
        <v>35</v>
      </c>
      <c r="B7" s="716" t="s">
        <v>238</v>
      </c>
      <c r="C7" s="716" t="s">
        <v>239</v>
      </c>
      <c r="D7" s="645" t="s">
        <v>246</v>
      </c>
      <c r="E7" s="722" t="s">
        <v>237</v>
      </c>
      <c r="F7" s="21"/>
    </row>
    <row r="8" spans="1:6" ht="43.5" customHeight="1" thickBot="1">
      <c r="A8" s="721"/>
      <c r="B8" s="717"/>
      <c r="C8" s="717"/>
      <c r="D8" s="646"/>
      <c r="E8" s="723"/>
      <c r="F8" s="150"/>
    </row>
    <row r="9" spans="1:7" ht="21" customHeight="1" thickBot="1">
      <c r="A9" s="92" t="s">
        <v>204</v>
      </c>
      <c r="B9" s="342">
        <v>239719</v>
      </c>
      <c r="C9" s="216">
        <v>51201</v>
      </c>
      <c r="D9" s="217">
        <v>6122</v>
      </c>
      <c r="E9" s="207">
        <f aca="true" t="shared" si="0" ref="E9:E18">B9+C9+D9</f>
        <v>297042</v>
      </c>
      <c r="F9" s="150"/>
      <c r="G9" s="149"/>
    </row>
    <row r="10" spans="1:7" ht="33" customHeight="1" thickBot="1">
      <c r="A10" s="202" t="s">
        <v>199</v>
      </c>
      <c r="B10" s="342">
        <v>35144</v>
      </c>
      <c r="C10" s="216">
        <v>12559</v>
      </c>
      <c r="D10" s="217">
        <v>1636</v>
      </c>
      <c r="E10" s="207">
        <f t="shared" si="0"/>
        <v>49339</v>
      </c>
      <c r="F10" s="150"/>
      <c r="G10" s="149"/>
    </row>
    <row r="11" spans="1:7" ht="21" customHeight="1" thickBot="1">
      <c r="A11" s="92" t="s">
        <v>21</v>
      </c>
      <c r="B11" s="342">
        <v>125275</v>
      </c>
      <c r="C11" s="216">
        <v>21387</v>
      </c>
      <c r="D11" s="217">
        <v>5767</v>
      </c>
      <c r="E11" s="207">
        <f t="shared" si="0"/>
        <v>152429</v>
      </c>
      <c r="F11" s="150"/>
      <c r="G11" s="149"/>
    </row>
    <row r="12" spans="1:7" ht="21" customHeight="1" thickBot="1">
      <c r="A12" s="93" t="s">
        <v>38</v>
      </c>
      <c r="B12" s="341">
        <v>159039</v>
      </c>
      <c r="C12" s="218"/>
      <c r="D12" s="217"/>
      <c r="E12" s="207">
        <f t="shared" si="0"/>
        <v>159039</v>
      </c>
      <c r="F12" s="150"/>
      <c r="G12" s="149"/>
    </row>
    <row r="13" spans="1:7" ht="35.25" customHeight="1" thickBot="1">
      <c r="A13" s="262" t="s">
        <v>303</v>
      </c>
      <c r="B13" s="341">
        <v>18200</v>
      </c>
      <c r="C13" s="218">
        <v>750</v>
      </c>
      <c r="D13" s="217"/>
      <c r="E13" s="207">
        <f t="shared" si="0"/>
        <v>18950</v>
      </c>
      <c r="F13" s="150"/>
      <c r="G13" s="149"/>
    </row>
    <row r="14" spans="1:7" ht="35.25" customHeight="1" thickBot="1">
      <c r="A14" s="202" t="s">
        <v>304</v>
      </c>
      <c r="B14" s="342">
        <v>40573</v>
      </c>
      <c r="C14" s="216">
        <v>3878</v>
      </c>
      <c r="D14" s="217">
        <v>440</v>
      </c>
      <c r="E14" s="207">
        <f t="shared" si="0"/>
        <v>44891</v>
      </c>
      <c r="F14" s="150"/>
      <c r="G14" s="149"/>
    </row>
    <row r="15" spans="1:7" ht="25.5" customHeight="1" thickBot="1">
      <c r="A15" s="262" t="s">
        <v>333</v>
      </c>
      <c r="B15" s="341">
        <v>100832</v>
      </c>
      <c r="C15" s="218"/>
      <c r="D15" s="220"/>
      <c r="E15" s="207">
        <f t="shared" si="0"/>
        <v>100832</v>
      </c>
      <c r="F15" s="150"/>
      <c r="G15" s="149"/>
    </row>
    <row r="16" spans="1:7" ht="25.5" customHeight="1" thickBot="1">
      <c r="A16" s="262" t="s">
        <v>403</v>
      </c>
      <c r="B16" s="341">
        <v>150</v>
      </c>
      <c r="C16" s="218"/>
      <c r="D16" s="220"/>
      <c r="E16" s="207">
        <f t="shared" si="0"/>
        <v>150</v>
      </c>
      <c r="F16" s="150"/>
      <c r="G16" s="149"/>
    </row>
    <row r="17" spans="1:7" ht="21" customHeight="1" thickBot="1">
      <c r="A17" s="95" t="s">
        <v>135</v>
      </c>
      <c r="B17" s="589">
        <v>35465</v>
      </c>
      <c r="C17" s="219"/>
      <c r="D17" s="220"/>
      <c r="E17" s="207">
        <f t="shared" si="0"/>
        <v>35465</v>
      </c>
      <c r="F17" s="150"/>
      <c r="G17" s="149"/>
    </row>
    <row r="18" spans="1:7" ht="21" customHeight="1" thickBot="1">
      <c r="A18" s="18" t="s">
        <v>40</v>
      </c>
      <c r="B18" s="590">
        <f>SUM(B9:B17)</f>
        <v>754397</v>
      </c>
      <c r="C18" s="207">
        <f>SUM(C9:C17)</f>
        <v>89775</v>
      </c>
      <c r="D18" s="207">
        <f>SUM(D9:D17)</f>
        <v>13965</v>
      </c>
      <c r="E18" s="207">
        <f t="shared" si="0"/>
        <v>858137</v>
      </c>
      <c r="F18" s="150"/>
      <c r="G18" s="149"/>
    </row>
    <row r="19" spans="1:7" ht="21" customHeight="1" thickBot="1">
      <c r="A19" s="23"/>
      <c r="B19" s="222"/>
      <c r="C19" s="222"/>
      <c r="D19" s="221"/>
      <c r="E19" s="223"/>
      <c r="F19" s="21"/>
      <c r="G19" s="149"/>
    </row>
    <row r="20" spans="1:7" ht="21" customHeight="1" thickBot="1">
      <c r="A20" s="18" t="s">
        <v>42</v>
      </c>
      <c r="B20" s="224">
        <v>537466</v>
      </c>
      <c r="C20" s="224"/>
      <c r="D20" s="207"/>
      <c r="E20" s="207">
        <f>B20+C20+D20</f>
        <v>537466</v>
      </c>
      <c r="F20" s="150"/>
      <c r="G20" s="149"/>
    </row>
    <row r="21" spans="1:6" ht="21" customHeight="1" thickBot="1">
      <c r="A21" s="23"/>
      <c r="B21" s="222"/>
      <c r="C21" s="222"/>
      <c r="D21" s="221"/>
      <c r="E21" s="223">
        <f>B21+C21+D21</f>
        <v>0</v>
      </c>
      <c r="F21" s="21"/>
    </row>
    <row r="22" spans="1:7" ht="21" customHeight="1" thickBot="1">
      <c r="A22" s="18" t="s">
        <v>43</v>
      </c>
      <c r="B22" s="224">
        <v>37727</v>
      </c>
      <c r="C22" s="224"/>
      <c r="D22" s="164"/>
      <c r="E22" s="207">
        <f>D22+C22+B22</f>
        <v>37727</v>
      </c>
      <c r="F22" s="21"/>
      <c r="G22" s="149"/>
    </row>
    <row r="23" spans="1:6" ht="21" customHeight="1" thickBot="1">
      <c r="A23" s="23"/>
      <c r="B23" s="225"/>
      <c r="C23" s="222"/>
      <c r="D23" s="221"/>
      <c r="E23" s="223"/>
      <c r="F23" s="21"/>
    </row>
    <row r="24" spans="1:7" ht="21" customHeight="1" thickBot="1">
      <c r="A24" s="18" t="s">
        <v>44</v>
      </c>
      <c r="B24" s="207">
        <f>B18+B20+B22</f>
        <v>1329590</v>
      </c>
      <c r="C24" s="207">
        <f>C18+C20+C22</f>
        <v>89775</v>
      </c>
      <c r="D24" s="207">
        <f>D18+D20+D22</f>
        <v>13965</v>
      </c>
      <c r="E24" s="207">
        <f>B24+C24+D24</f>
        <v>1433330</v>
      </c>
      <c r="F24" s="21"/>
      <c r="G24" s="149"/>
    </row>
    <row r="25" spans="1:6" ht="21" customHeight="1" thickBot="1">
      <c r="A25" s="24"/>
      <c r="B25" s="226"/>
      <c r="C25" s="227"/>
      <c r="D25" s="226"/>
      <c r="E25" s="226"/>
      <c r="F25" s="21"/>
    </row>
    <row r="26" spans="1:7" ht="21" customHeight="1" thickBot="1">
      <c r="A26" s="18" t="s">
        <v>41</v>
      </c>
      <c r="B26" s="164">
        <v>90</v>
      </c>
      <c r="C26" s="224">
        <v>21</v>
      </c>
      <c r="D26" s="164">
        <v>3</v>
      </c>
      <c r="E26" s="207">
        <f>B26+C26+D26</f>
        <v>114</v>
      </c>
      <c r="F26" s="21"/>
      <c r="G26" s="149"/>
    </row>
    <row r="27" spans="1:6" ht="12.75">
      <c r="A27" s="21"/>
      <c r="B27" s="21"/>
      <c r="C27" s="21"/>
      <c r="D27" s="21"/>
      <c r="E27" s="21"/>
      <c r="F27" s="21"/>
    </row>
    <row r="28" spans="1:6" ht="16.5" customHeight="1">
      <c r="A28" s="98"/>
      <c r="B28" s="598"/>
      <c r="C28" s="98"/>
      <c r="D28" s="98"/>
      <c r="E28" s="99"/>
      <c r="F28" s="21"/>
    </row>
    <row r="29" spans="1:8" ht="12.75">
      <c r="A29" s="21"/>
      <c r="B29" s="19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</sheetData>
  <sheetProtection/>
  <mergeCells count="7">
    <mergeCell ref="A2:E2"/>
    <mergeCell ref="B7:B8"/>
    <mergeCell ref="D7:D8"/>
    <mergeCell ref="C6:E6"/>
    <mergeCell ref="A7:A8"/>
    <mergeCell ref="C7:C8"/>
    <mergeCell ref="E7:E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&amp;R3.sz. melléklet
..../2013.(....) Egyek Önk.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R168"/>
  <sheetViews>
    <sheetView view="pageBreakPreview" zoomScaleSheetLayoutView="100" workbookViewId="0" topLeftCell="K46">
      <selection activeCell="D11" sqref="D11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7" width="17.625" style="0" customWidth="1"/>
    <col min="8" max="11" width="18.00390625" style="0" customWidth="1"/>
    <col min="12" max="12" width="12.625" style="0" customWidth="1"/>
    <col min="13" max="13" width="17.875" style="0" customWidth="1"/>
    <col min="14" max="15" width="18.00390625" style="0" customWidth="1"/>
    <col min="16" max="16" width="17.25390625" style="106" customWidth="1"/>
    <col min="17" max="17" width="14.375" style="0" customWidth="1"/>
  </cols>
  <sheetData>
    <row r="2" spans="1:16" ht="15.75">
      <c r="A2" s="724" t="s">
        <v>319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726"/>
      <c r="N2" s="726"/>
      <c r="O2" s="726"/>
      <c r="P2" s="726"/>
    </row>
    <row r="3" ht="13.5" thickBot="1">
      <c r="P3" s="422"/>
    </row>
    <row r="4" spans="1:18" ht="102" customHeight="1" thickBot="1">
      <c r="A4" s="659" t="s">
        <v>62</v>
      </c>
      <c r="B4" s="199" t="s">
        <v>204</v>
      </c>
      <c r="C4" s="199" t="s">
        <v>200</v>
      </c>
      <c r="D4" s="199" t="s">
        <v>318</v>
      </c>
      <c r="E4" s="199" t="s">
        <v>310</v>
      </c>
      <c r="F4" s="199" t="s">
        <v>443</v>
      </c>
      <c r="G4" s="228" t="s">
        <v>303</v>
      </c>
      <c r="H4" s="357" t="s">
        <v>304</v>
      </c>
      <c r="I4" s="357" t="s">
        <v>308</v>
      </c>
      <c r="J4" s="357" t="s">
        <v>320</v>
      </c>
      <c r="K4" s="357" t="s">
        <v>309</v>
      </c>
      <c r="L4" s="357" t="s">
        <v>64</v>
      </c>
      <c r="M4" s="357" t="s">
        <v>83</v>
      </c>
      <c r="N4" s="357" t="s">
        <v>305</v>
      </c>
      <c r="O4" s="357" t="s">
        <v>322</v>
      </c>
      <c r="P4" s="357" t="s">
        <v>333</v>
      </c>
      <c r="Q4" s="358" t="s">
        <v>29</v>
      </c>
      <c r="R4" s="458" t="s">
        <v>323</v>
      </c>
    </row>
    <row r="5" spans="1:18" ht="21" customHeight="1" thickBot="1">
      <c r="A5" s="660"/>
      <c r="B5" s="35" t="s">
        <v>244</v>
      </c>
      <c r="C5" s="35" t="s">
        <v>243</v>
      </c>
      <c r="D5" s="35" t="s">
        <v>243</v>
      </c>
      <c r="E5" s="35" t="s">
        <v>243</v>
      </c>
      <c r="F5" s="35" t="s">
        <v>243</v>
      </c>
      <c r="G5" s="35" t="s">
        <v>243</v>
      </c>
      <c r="H5" s="423" t="s">
        <v>243</v>
      </c>
      <c r="I5" s="423"/>
      <c r="J5" s="423"/>
      <c r="K5" s="423"/>
      <c r="L5" s="423" t="s">
        <v>243</v>
      </c>
      <c r="M5" s="423" t="s">
        <v>243</v>
      </c>
      <c r="N5" s="423" t="s">
        <v>243</v>
      </c>
      <c r="O5" s="423" t="s">
        <v>243</v>
      </c>
      <c r="P5" s="423" t="s">
        <v>244</v>
      </c>
      <c r="Q5" s="423" t="s">
        <v>243</v>
      </c>
      <c r="R5" s="459" t="s">
        <v>243</v>
      </c>
    </row>
    <row r="6" spans="1:18" s="159" customFormat="1" ht="21" customHeight="1" thickBot="1">
      <c r="A6" s="229" t="s">
        <v>156</v>
      </c>
      <c r="B6" s="147"/>
      <c r="C6" s="147"/>
      <c r="D6" s="147">
        <v>2725</v>
      </c>
      <c r="E6" s="147"/>
      <c r="F6" s="147"/>
      <c r="G6" s="421">
        <v>103</v>
      </c>
      <c r="H6" s="147">
        <v>1237</v>
      </c>
      <c r="I6" s="147"/>
      <c r="J6" s="147"/>
      <c r="K6" s="147"/>
      <c r="L6" s="147"/>
      <c r="M6" s="147"/>
      <c r="N6" s="147"/>
      <c r="O6" s="147"/>
      <c r="P6" s="147"/>
      <c r="Q6" s="261">
        <f aca="true" t="shared" si="0" ref="Q6:Q37">SUM(B6:P6)</f>
        <v>4065</v>
      </c>
      <c r="R6" s="460"/>
    </row>
    <row r="7" spans="1:18" s="159" customFormat="1" ht="21" customHeight="1" thickBot="1">
      <c r="A7" s="229" t="s">
        <v>180</v>
      </c>
      <c r="B7" s="147"/>
      <c r="C7" s="147"/>
      <c r="D7" s="147"/>
      <c r="E7" s="147"/>
      <c r="F7" s="147"/>
      <c r="G7" s="421"/>
      <c r="H7" s="147">
        <v>928</v>
      </c>
      <c r="I7" s="147"/>
      <c r="J7" s="147"/>
      <c r="K7" s="147"/>
      <c r="L7" s="147"/>
      <c r="M7" s="147">
        <v>332532</v>
      </c>
      <c r="N7" s="147"/>
      <c r="O7" s="147"/>
      <c r="P7" s="147"/>
      <c r="Q7" s="261">
        <f t="shared" si="0"/>
        <v>333460</v>
      </c>
      <c r="R7" s="461"/>
    </row>
    <row r="8" spans="1:18" s="159" customFormat="1" ht="21" customHeight="1" thickBot="1">
      <c r="A8" s="229" t="s">
        <v>157</v>
      </c>
      <c r="B8" s="102"/>
      <c r="C8" s="102"/>
      <c r="D8" s="147"/>
      <c r="E8" s="147"/>
      <c r="F8" s="147"/>
      <c r="G8" s="158"/>
      <c r="H8" s="147"/>
      <c r="I8" s="147"/>
      <c r="J8" s="147"/>
      <c r="K8" s="147"/>
      <c r="L8" s="147"/>
      <c r="M8" s="147">
        <v>7027</v>
      </c>
      <c r="N8" s="147"/>
      <c r="O8" s="147"/>
      <c r="P8" s="147"/>
      <c r="Q8" s="261">
        <f t="shared" si="0"/>
        <v>7027</v>
      </c>
      <c r="R8" s="462"/>
    </row>
    <row r="9" spans="1:18" ht="21" customHeight="1" thickBot="1">
      <c r="A9" s="229" t="s">
        <v>158</v>
      </c>
      <c r="B9" s="102"/>
      <c r="C9" s="102"/>
      <c r="D9" s="147"/>
      <c r="E9" s="147"/>
      <c r="F9" s="147"/>
      <c r="G9" s="158"/>
      <c r="H9" s="147"/>
      <c r="I9" s="147"/>
      <c r="J9" s="147"/>
      <c r="K9" s="147"/>
      <c r="L9" s="147"/>
      <c r="M9" s="147">
        <v>1143</v>
      </c>
      <c r="N9" s="147"/>
      <c r="O9" s="147"/>
      <c r="P9" s="147"/>
      <c r="Q9" s="261">
        <f t="shared" si="0"/>
        <v>1143</v>
      </c>
      <c r="R9" s="463"/>
    </row>
    <row r="10" spans="1:18" ht="21" customHeight="1" thickBot="1">
      <c r="A10" s="229" t="s">
        <v>159</v>
      </c>
      <c r="B10" s="102"/>
      <c r="C10" s="102"/>
      <c r="D10" s="147">
        <v>19</v>
      </c>
      <c r="E10" s="147"/>
      <c r="F10" s="147"/>
      <c r="G10" s="158"/>
      <c r="H10" s="147"/>
      <c r="I10" s="147"/>
      <c r="J10" s="147">
        <v>12626</v>
      </c>
      <c r="K10" s="147"/>
      <c r="L10" s="147">
        <v>11186</v>
      </c>
      <c r="M10" s="147">
        <v>31789</v>
      </c>
      <c r="N10" s="147"/>
      <c r="O10" s="147"/>
      <c r="P10" s="147"/>
      <c r="Q10" s="261">
        <f t="shared" si="0"/>
        <v>55620</v>
      </c>
      <c r="R10" s="147"/>
    </row>
    <row r="11" spans="1:18" ht="21" customHeight="1" thickBot="1">
      <c r="A11" s="229" t="s">
        <v>193</v>
      </c>
      <c r="B11" s="102"/>
      <c r="C11" s="102"/>
      <c r="D11" s="147">
        <v>10254</v>
      </c>
      <c r="E11" s="147"/>
      <c r="F11" s="147"/>
      <c r="G11" s="158">
        <v>401</v>
      </c>
      <c r="H11" s="147">
        <v>928</v>
      </c>
      <c r="I11" s="147"/>
      <c r="J11" s="147"/>
      <c r="K11" s="147"/>
      <c r="L11" s="147"/>
      <c r="M11" s="147"/>
      <c r="N11" s="147"/>
      <c r="O11" s="147"/>
      <c r="P11" s="147"/>
      <c r="Q11" s="261">
        <f t="shared" si="0"/>
        <v>11583</v>
      </c>
      <c r="R11" s="147"/>
    </row>
    <row r="12" spans="1:18" ht="21" customHeight="1" thickBot="1">
      <c r="A12" s="229" t="s">
        <v>160</v>
      </c>
      <c r="B12" s="102"/>
      <c r="C12" s="102"/>
      <c r="D12" s="147">
        <v>311</v>
      </c>
      <c r="E12" s="147"/>
      <c r="F12" s="147"/>
      <c r="G12" s="158"/>
      <c r="H12" s="147">
        <v>465</v>
      </c>
      <c r="I12" s="147"/>
      <c r="J12" s="147"/>
      <c r="K12" s="147"/>
      <c r="L12" s="147"/>
      <c r="M12" s="147"/>
      <c r="N12" s="147"/>
      <c r="O12" s="147"/>
      <c r="P12" s="147"/>
      <c r="Q12" s="261">
        <f t="shared" si="0"/>
        <v>776</v>
      </c>
      <c r="R12" s="464"/>
    </row>
    <row r="13" spans="1:18" ht="21" customHeight="1" thickBot="1">
      <c r="A13" s="118" t="s">
        <v>191</v>
      </c>
      <c r="B13" s="102"/>
      <c r="C13" s="102"/>
      <c r="D13" s="147">
        <v>1743</v>
      </c>
      <c r="E13" s="147"/>
      <c r="F13" s="147"/>
      <c r="G13" s="103"/>
      <c r="H13" s="147">
        <v>6656</v>
      </c>
      <c r="I13" s="147"/>
      <c r="J13" s="147"/>
      <c r="K13" s="147"/>
      <c r="L13" s="147"/>
      <c r="M13" s="147"/>
      <c r="N13" s="147"/>
      <c r="O13" s="147"/>
      <c r="P13" s="147"/>
      <c r="Q13" s="261">
        <f t="shared" si="0"/>
        <v>8399</v>
      </c>
      <c r="R13" s="147"/>
    </row>
    <row r="14" spans="1:18" ht="21" customHeight="1" thickBot="1">
      <c r="A14" s="118" t="s">
        <v>192</v>
      </c>
      <c r="B14" s="102"/>
      <c r="C14" s="102"/>
      <c r="D14" s="147">
        <v>7420</v>
      </c>
      <c r="E14" s="147"/>
      <c r="F14" s="147"/>
      <c r="G14" s="103"/>
      <c r="H14" s="147">
        <v>4602</v>
      </c>
      <c r="I14" s="147"/>
      <c r="J14" s="147"/>
      <c r="K14" s="147"/>
      <c r="L14" s="147"/>
      <c r="M14" s="147"/>
      <c r="N14" s="147"/>
      <c r="O14" s="147"/>
      <c r="P14" s="147"/>
      <c r="Q14" s="261">
        <f t="shared" si="0"/>
        <v>12022</v>
      </c>
      <c r="R14" s="464"/>
    </row>
    <row r="15" spans="1:18" ht="21" customHeight="1" thickBot="1">
      <c r="A15" s="229" t="s">
        <v>161</v>
      </c>
      <c r="B15" s="102"/>
      <c r="C15" s="102"/>
      <c r="D15" s="147">
        <v>434</v>
      </c>
      <c r="E15" s="147"/>
      <c r="F15" s="147"/>
      <c r="G15" s="158"/>
      <c r="H15" s="147"/>
      <c r="I15" s="147"/>
      <c r="J15" s="147"/>
      <c r="K15" s="147"/>
      <c r="L15" s="147"/>
      <c r="M15" s="147"/>
      <c r="N15" s="147"/>
      <c r="O15" s="147"/>
      <c r="P15" s="147"/>
      <c r="Q15" s="261">
        <f t="shared" si="0"/>
        <v>434</v>
      </c>
      <c r="R15" s="147"/>
    </row>
    <row r="16" spans="1:18" ht="21" customHeight="1" thickBot="1">
      <c r="A16" s="117" t="s">
        <v>154</v>
      </c>
      <c r="B16" s="102">
        <v>18599</v>
      </c>
      <c r="C16" s="102">
        <v>4970</v>
      </c>
      <c r="D16" s="147">
        <v>100</v>
      </c>
      <c r="E16" s="147"/>
      <c r="F16" s="147"/>
      <c r="G16" s="103"/>
      <c r="H16" s="147">
        <v>465</v>
      </c>
      <c r="I16" s="147"/>
      <c r="J16" s="147"/>
      <c r="K16" s="147"/>
      <c r="L16" s="148"/>
      <c r="M16" s="148"/>
      <c r="N16" s="147"/>
      <c r="O16" s="147"/>
      <c r="P16" s="147"/>
      <c r="Q16" s="261">
        <f t="shared" si="0"/>
        <v>24134</v>
      </c>
      <c r="R16" s="464">
        <v>1</v>
      </c>
    </row>
    <row r="17" spans="1:18" ht="21" customHeight="1" thickBot="1">
      <c r="A17" s="229" t="s">
        <v>268</v>
      </c>
      <c r="B17" s="102"/>
      <c r="C17" s="102"/>
      <c r="D17" s="147"/>
      <c r="E17" s="147"/>
      <c r="F17" s="147"/>
      <c r="G17" s="158"/>
      <c r="H17" s="147"/>
      <c r="I17" s="147"/>
      <c r="J17" s="147"/>
      <c r="K17" s="147"/>
      <c r="L17" s="147"/>
      <c r="M17" s="147">
        <v>340</v>
      </c>
      <c r="N17" s="147"/>
      <c r="O17" s="147"/>
      <c r="P17" s="147"/>
      <c r="Q17" s="261">
        <f t="shared" si="0"/>
        <v>340</v>
      </c>
      <c r="R17" s="147"/>
    </row>
    <row r="18" spans="1:18" ht="21" customHeight="1" thickBot="1">
      <c r="A18" s="229" t="s">
        <v>162</v>
      </c>
      <c r="B18" s="102"/>
      <c r="C18" s="102"/>
      <c r="D18" s="147">
        <v>15009</v>
      </c>
      <c r="E18" s="147"/>
      <c r="F18" s="147"/>
      <c r="G18" s="158"/>
      <c r="H18" s="147">
        <v>769</v>
      </c>
      <c r="I18" s="147"/>
      <c r="J18" s="147"/>
      <c r="K18" s="147"/>
      <c r="L18" s="147"/>
      <c r="M18" s="147">
        <v>3391</v>
      </c>
      <c r="N18" s="147"/>
      <c r="O18" s="147"/>
      <c r="P18" s="147"/>
      <c r="Q18" s="261">
        <f t="shared" si="0"/>
        <v>19169</v>
      </c>
      <c r="R18" s="464"/>
    </row>
    <row r="19" spans="1:18" ht="21" customHeight="1" thickBot="1">
      <c r="A19" s="229" t="s">
        <v>269</v>
      </c>
      <c r="B19" s="102">
        <v>1364</v>
      </c>
      <c r="C19" s="102">
        <v>368</v>
      </c>
      <c r="D19" s="147">
        <v>7128</v>
      </c>
      <c r="E19" s="147"/>
      <c r="F19" s="147"/>
      <c r="G19" s="158">
        <v>261</v>
      </c>
      <c r="H19" s="147">
        <v>9605</v>
      </c>
      <c r="I19" s="147"/>
      <c r="J19" s="147">
        <v>980</v>
      </c>
      <c r="K19" s="147"/>
      <c r="L19" s="147"/>
      <c r="M19" s="147">
        <v>11045</v>
      </c>
      <c r="N19" s="147"/>
      <c r="O19" s="147"/>
      <c r="P19" s="147"/>
      <c r="Q19" s="261">
        <f t="shared" si="0"/>
        <v>30751</v>
      </c>
      <c r="R19" s="147">
        <v>2</v>
      </c>
    </row>
    <row r="20" spans="1:18" ht="21" customHeight="1" thickBot="1">
      <c r="A20" s="229" t="s">
        <v>236</v>
      </c>
      <c r="B20" s="102"/>
      <c r="C20" s="102"/>
      <c r="D20" s="147">
        <v>6927</v>
      </c>
      <c r="E20" s="147"/>
      <c r="F20" s="147"/>
      <c r="G20" s="158"/>
      <c r="H20" s="147"/>
      <c r="I20" s="147"/>
      <c r="J20" s="147"/>
      <c r="K20" s="147"/>
      <c r="L20" s="147"/>
      <c r="M20" s="147"/>
      <c r="N20" s="147"/>
      <c r="O20" s="147"/>
      <c r="P20" s="147"/>
      <c r="Q20" s="261">
        <f t="shared" si="0"/>
        <v>6927</v>
      </c>
      <c r="R20" s="465"/>
    </row>
    <row r="21" spans="1:18" ht="21" customHeight="1" thickBot="1">
      <c r="A21" s="229" t="s">
        <v>163</v>
      </c>
      <c r="B21" s="102"/>
      <c r="C21" s="102"/>
      <c r="D21" s="147">
        <v>1614</v>
      </c>
      <c r="E21" s="147"/>
      <c r="F21" s="147"/>
      <c r="G21" s="158"/>
      <c r="H21" s="147"/>
      <c r="I21" s="147"/>
      <c r="J21" s="147"/>
      <c r="K21" s="147"/>
      <c r="L21" s="147"/>
      <c r="M21" s="147"/>
      <c r="N21" s="147">
        <v>101778</v>
      </c>
      <c r="O21" s="147">
        <v>3984</v>
      </c>
      <c r="P21" s="147"/>
      <c r="Q21" s="261">
        <f t="shared" si="0"/>
        <v>107376</v>
      </c>
      <c r="R21" s="147"/>
    </row>
    <row r="22" spans="1:18" ht="21" customHeight="1" thickBot="1">
      <c r="A22" s="229" t="s">
        <v>482</v>
      </c>
      <c r="B22" s="102"/>
      <c r="C22" s="102"/>
      <c r="D22" s="147">
        <v>364</v>
      </c>
      <c r="E22" s="147"/>
      <c r="F22" s="147"/>
      <c r="G22" s="158"/>
      <c r="H22" s="147"/>
      <c r="I22" s="147"/>
      <c r="J22" s="147"/>
      <c r="K22" s="147"/>
      <c r="L22" s="147"/>
      <c r="M22" s="147"/>
      <c r="N22" s="147">
        <v>7035</v>
      </c>
      <c r="O22" s="147">
        <v>4388</v>
      </c>
      <c r="P22" s="147"/>
      <c r="Q22" s="261">
        <f t="shared" si="0"/>
        <v>11787</v>
      </c>
      <c r="R22" s="465"/>
    </row>
    <row r="23" spans="1:18" ht="21" customHeight="1" thickBot="1">
      <c r="A23" s="229" t="s">
        <v>441</v>
      </c>
      <c r="B23" s="102"/>
      <c r="C23" s="102"/>
      <c r="D23" s="147"/>
      <c r="E23" s="147"/>
      <c r="F23" s="147"/>
      <c r="G23" s="158"/>
      <c r="H23" s="147"/>
      <c r="I23" s="147"/>
      <c r="J23" s="147"/>
      <c r="K23" s="147"/>
      <c r="L23" s="147"/>
      <c r="M23" s="147"/>
      <c r="N23" s="147"/>
      <c r="O23" s="147"/>
      <c r="P23" s="147">
        <v>26470</v>
      </c>
      <c r="Q23" s="261">
        <f t="shared" si="0"/>
        <v>26470</v>
      </c>
      <c r="R23" s="465"/>
    </row>
    <row r="24" spans="1:18" ht="21" customHeight="1" thickBot="1">
      <c r="A24" s="229" t="s">
        <v>484</v>
      </c>
      <c r="B24" s="102"/>
      <c r="C24" s="102"/>
      <c r="D24" s="147"/>
      <c r="E24" s="147"/>
      <c r="F24" s="147"/>
      <c r="G24" s="158"/>
      <c r="H24" s="147"/>
      <c r="I24" s="147"/>
      <c r="J24" s="147"/>
      <c r="K24" s="147"/>
      <c r="L24" s="147"/>
      <c r="M24" s="147"/>
      <c r="N24" s="147"/>
      <c r="O24" s="147"/>
      <c r="P24" s="147">
        <v>74362</v>
      </c>
      <c r="Q24" s="261">
        <f t="shared" si="0"/>
        <v>74362</v>
      </c>
      <c r="R24" s="465"/>
    </row>
    <row r="25" spans="1:18" ht="21" customHeight="1" thickBot="1">
      <c r="A25" s="229" t="s">
        <v>164</v>
      </c>
      <c r="B25" s="102"/>
      <c r="C25" s="102"/>
      <c r="D25" s="147"/>
      <c r="E25" s="147"/>
      <c r="F25" s="147"/>
      <c r="G25" s="158">
        <v>367</v>
      </c>
      <c r="H25" s="147"/>
      <c r="I25" s="147">
        <v>5000</v>
      </c>
      <c r="J25" s="147"/>
      <c r="K25" s="147">
        <v>32727</v>
      </c>
      <c r="L25" s="147"/>
      <c r="M25" s="147"/>
      <c r="N25" s="147"/>
      <c r="O25" s="147"/>
      <c r="P25" s="147"/>
      <c r="Q25" s="261">
        <f t="shared" si="0"/>
        <v>38094</v>
      </c>
      <c r="R25" s="465"/>
    </row>
    <row r="26" spans="1:18" ht="21" customHeight="1" thickBot="1">
      <c r="A26" s="229" t="s">
        <v>208</v>
      </c>
      <c r="B26" s="102"/>
      <c r="C26" s="102"/>
      <c r="D26" s="147"/>
      <c r="E26" s="147"/>
      <c r="F26" s="147"/>
      <c r="G26" s="158"/>
      <c r="H26" s="147">
        <v>8712</v>
      </c>
      <c r="I26" s="147"/>
      <c r="J26" s="147"/>
      <c r="K26" s="147"/>
      <c r="L26" s="147"/>
      <c r="M26" s="147"/>
      <c r="N26" s="147"/>
      <c r="O26" s="147"/>
      <c r="P26" s="147"/>
      <c r="Q26" s="261">
        <f t="shared" si="0"/>
        <v>8712</v>
      </c>
      <c r="R26" s="465"/>
    </row>
    <row r="27" spans="1:18" ht="21" customHeight="1" thickBot="1">
      <c r="A27" s="229" t="s">
        <v>186</v>
      </c>
      <c r="B27" s="102"/>
      <c r="C27" s="102"/>
      <c r="D27" s="147"/>
      <c r="E27" s="147"/>
      <c r="F27" s="147"/>
      <c r="G27" s="158">
        <v>250</v>
      </c>
      <c r="H27" s="147"/>
      <c r="I27" s="147"/>
      <c r="J27" s="147"/>
      <c r="K27" s="147"/>
      <c r="L27" s="147"/>
      <c r="M27" s="147"/>
      <c r="N27" s="147"/>
      <c r="O27" s="147"/>
      <c r="P27" s="147"/>
      <c r="Q27" s="261">
        <f t="shared" si="0"/>
        <v>250</v>
      </c>
      <c r="R27" s="464"/>
    </row>
    <row r="28" spans="1:18" ht="21" customHeight="1" thickBot="1">
      <c r="A28" s="229" t="s">
        <v>321</v>
      </c>
      <c r="B28" s="102">
        <v>1140</v>
      </c>
      <c r="C28" s="102">
        <v>300</v>
      </c>
      <c r="D28" s="147">
        <v>8777</v>
      </c>
      <c r="E28" s="147"/>
      <c r="F28" s="147"/>
      <c r="G28" s="158"/>
      <c r="H28" s="147"/>
      <c r="I28" s="147"/>
      <c r="J28" s="147"/>
      <c r="K28" s="147"/>
      <c r="L28" s="147"/>
      <c r="M28" s="147"/>
      <c r="N28" s="147"/>
      <c r="O28" s="147"/>
      <c r="P28" s="147"/>
      <c r="Q28" s="261">
        <f t="shared" si="0"/>
        <v>10217</v>
      </c>
      <c r="R28" s="147">
        <v>1</v>
      </c>
    </row>
    <row r="29" spans="1:18" ht="21" customHeight="1" thickBot="1">
      <c r="A29" s="229" t="s">
        <v>174</v>
      </c>
      <c r="B29" s="102"/>
      <c r="C29" s="102"/>
      <c r="D29" s="147"/>
      <c r="E29" s="147"/>
      <c r="F29" s="147"/>
      <c r="G29" s="158">
        <v>6286</v>
      </c>
      <c r="H29" s="147"/>
      <c r="I29" s="147"/>
      <c r="J29" s="147"/>
      <c r="K29" s="147"/>
      <c r="L29" s="147"/>
      <c r="M29" s="147"/>
      <c r="N29" s="147"/>
      <c r="O29" s="147"/>
      <c r="P29" s="147"/>
      <c r="Q29" s="261">
        <f t="shared" si="0"/>
        <v>6286</v>
      </c>
      <c r="R29" s="147"/>
    </row>
    <row r="30" spans="1:18" ht="21" customHeight="1" thickBot="1">
      <c r="A30" s="229" t="s">
        <v>205</v>
      </c>
      <c r="B30" s="102"/>
      <c r="C30" s="102"/>
      <c r="D30" s="147">
        <v>5683</v>
      </c>
      <c r="E30" s="147"/>
      <c r="F30" s="147"/>
      <c r="G30" s="158"/>
      <c r="H30" s="147">
        <v>697</v>
      </c>
      <c r="I30" s="147"/>
      <c r="J30" s="147"/>
      <c r="K30" s="147"/>
      <c r="L30" s="147"/>
      <c r="M30" s="147"/>
      <c r="N30" s="147"/>
      <c r="O30" s="147"/>
      <c r="P30" s="147"/>
      <c r="Q30" s="261">
        <f t="shared" si="0"/>
        <v>6380</v>
      </c>
      <c r="R30" s="147"/>
    </row>
    <row r="31" spans="1:18" ht="21" customHeight="1" thickBot="1">
      <c r="A31" s="229" t="s">
        <v>485</v>
      </c>
      <c r="B31" s="102"/>
      <c r="C31" s="102"/>
      <c r="D31" s="147">
        <v>481</v>
      </c>
      <c r="E31" s="147"/>
      <c r="F31" s="147"/>
      <c r="G31" s="158"/>
      <c r="H31" s="147"/>
      <c r="I31" s="147"/>
      <c r="J31" s="147"/>
      <c r="K31" s="147"/>
      <c r="L31" s="147"/>
      <c r="M31" s="147"/>
      <c r="N31" s="147"/>
      <c r="O31" s="147"/>
      <c r="P31" s="147"/>
      <c r="Q31" s="261">
        <f t="shared" si="0"/>
        <v>481</v>
      </c>
      <c r="R31" s="147"/>
    </row>
    <row r="32" spans="1:18" ht="21" customHeight="1" thickBot="1">
      <c r="A32" s="229" t="s">
        <v>175</v>
      </c>
      <c r="B32" s="102"/>
      <c r="C32" s="102"/>
      <c r="D32" s="147">
        <v>384</v>
      </c>
      <c r="E32" s="147"/>
      <c r="F32" s="147"/>
      <c r="G32" s="158"/>
      <c r="H32" s="147"/>
      <c r="I32" s="147"/>
      <c r="J32" s="147"/>
      <c r="K32" s="147"/>
      <c r="L32" s="147"/>
      <c r="M32" s="147"/>
      <c r="N32" s="147"/>
      <c r="O32" s="147"/>
      <c r="P32" s="147"/>
      <c r="Q32" s="261">
        <f t="shared" si="0"/>
        <v>384</v>
      </c>
      <c r="R32" s="464"/>
    </row>
    <row r="33" spans="1:18" ht="21" customHeight="1" thickBot="1">
      <c r="A33" s="229" t="s">
        <v>211</v>
      </c>
      <c r="B33" s="102"/>
      <c r="C33" s="102"/>
      <c r="D33" s="147"/>
      <c r="E33" s="147"/>
      <c r="F33" s="147"/>
      <c r="G33" s="158">
        <v>842</v>
      </c>
      <c r="H33" s="147"/>
      <c r="I33" s="147"/>
      <c r="J33" s="147"/>
      <c r="K33" s="147"/>
      <c r="L33" s="147"/>
      <c r="M33" s="147"/>
      <c r="N33" s="147"/>
      <c r="O33" s="147"/>
      <c r="P33" s="147"/>
      <c r="Q33" s="261">
        <f t="shared" si="0"/>
        <v>842</v>
      </c>
      <c r="R33" s="147"/>
    </row>
    <row r="34" spans="1:18" ht="21" customHeight="1" thickBot="1">
      <c r="A34" s="229" t="s">
        <v>274</v>
      </c>
      <c r="B34" s="102"/>
      <c r="C34" s="102"/>
      <c r="D34" s="147"/>
      <c r="E34" s="147"/>
      <c r="F34" s="147"/>
      <c r="G34" s="158">
        <v>209</v>
      </c>
      <c r="H34" s="147"/>
      <c r="I34" s="147"/>
      <c r="J34" s="147"/>
      <c r="K34" s="147"/>
      <c r="L34" s="147"/>
      <c r="M34" s="147"/>
      <c r="N34" s="147"/>
      <c r="O34" s="147"/>
      <c r="P34" s="147"/>
      <c r="Q34" s="261">
        <f t="shared" si="0"/>
        <v>209</v>
      </c>
      <c r="R34" s="464"/>
    </row>
    <row r="35" spans="1:18" ht="21" customHeight="1" thickBot="1">
      <c r="A35" s="229" t="s">
        <v>273</v>
      </c>
      <c r="B35" s="102"/>
      <c r="C35" s="102"/>
      <c r="D35" s="147"/>
      <c r="E35" s="147"/>
      <c r="F35" s="147"/>
      <c r="G35" s="158">
        <v>2226</v>
      </c>
      <c r="H35" s="147"/>
      <c r="I35" s="147"/>
      <c r="J35" s="147"/>
      <c r="K35" s="147"/>
      <c r="L35" s="147"/>
      <c r="M35" s="147"/>
      <c r="N35" s="147"/>
      <c r="O35" s="147"/>
      <c r="P35" s="147"/>
      <c r="Q35" s="261">
        <f t="shared" si="0"/>
        <v>2226</v>
      </c>
      <c r="R35" s="465"/>
    </row>
    <row r="36" spans="1:18" ht="21" customHeight="1" thickBot="1">
      <c r="A36" s="229" t="s">
        <v>206</v>
      </c>
      <c r="B36" s="102"/>
      <c r="C36" s="102"/>
      <c r="D36" s="147">
        <v>3</v>
      </c>
      <c r="E36" s="147">
        <v>109521</v>
      </c>
      <c r="F36" s="147"/>
      <c r="G36" s="158"/>
      <c r="H36" s="147"/>
      <c r="I36" s="147"/>
      <c r="J36" s="147"/>
      <c r="K36" s="147"/>
      <c r="L36" s="147"/>
      <c r="M36" s="147"/>
      <c r="N36" s="147"/>
      <c r="O36" s="147"/>
      <c r="P36" s="147"/>
      <c r="Q36" s="261">
        <f t="shared" si="0"/>
        <v>109524</v>
      </c>
      <c r="R36" s="147"/>
    </row>
    <row r="37" spans="1:18" ht="21" customHeight="1" thickBot="1">
      <c r="A37" s="229" t="s">
        <v>165</v>
      </c>
      <c r="B37" s="102"/>
      <c r="C37" s="102"/>
      <c r="D37" s="147"/>
      <c r="E37" s="147">
        <v>164</v>
      </c>
      <c r="F37" s="147"/>
      <c r="G37" s="158"/>
      <c r="H37" s="147"/>
      <c r="I37" s="147"/>
      <c r="J37" s="147"/>
      <c r="K37" s="147"/>
      <c r="L37" s="147"/>
      <c r="M37" s="147"/>
      <c r="N37" s="147"/>
      <c r="O37" s="147"/>
      <c r="P37" s="147"/>
      <c r="Q37" s="261">
        <f t="shared" si="0"/>
        <v>164</v>
      </c>
      <c r="R37" s="464"/>
    </row>
    <row r="38" spans="1:18" ht="21" customHeight="1" thickBot="1">
      <c r="A38" s="229" t="s">
        <v>166</v>
      </c>
      <c r="B38" s="102"/>
      <c r="C38" s="102"/>
      <c r="D38" s="147"/>
      <c r="E38" s="147">
        <v>37943</v>
      </c>
      <c r="F38" s="147"/>
      <c r="G38" s="158"/>
      <c r="H38" s="147"/>
      <c r="I38" s="147"/>
      <c r="J38" s="147"/>
      <c r="K38" s="147"/>
      <c r="L38" s="147"/>
      <c r="M38" s="147"/>
      <c r="N38" s="147"/>
      <c r="O38" s="147"/>
      <c r="P38" s="147"/>
      <c r="Q38" s="261">
        <f aca="true" t="shared" si="1" ref="Q38:Q59">SUM(B38:P38)</f>
        <v>37943</v>
      </c>
      <c r="R38" s="147"/>
    </row>
    <row r="39" spans="1:18" ht="21" customHeight="1" thickBot="1">
      <c r="A39" s="229" t="s">
        <v>167</v>
      </c>
      <c r="B39" s="102"/>
      <c r="C39" s="102"/>
      <c r="D39" s="147"/>
      <c r="E39" s="147">
        <v>1171</v>
      </c>
      <c r="F39" s="147"/>
      <c r="G39" s="158"/>
      <c r="H39" s="147"/>
      <c r="I39" s="147"/>
      <c r="J39" s="147"/>
      <c r="K39" s="147"/>
      <c r="L39" s="147"/>
      <c r="M39" s="147"/>
      <c r="N39" s="147"/>
      <c r="O39" s="147"/>
      <c r="P39" s="147"/>
      <c r="Q39" s="261">
        <f t="shared" si="1"/>
        <v>1171</v>
      </c>
      <c r="R39" s="465"/>
    </row>
    <row r="40" spans="1:18" ht="21" customHeight="1" thickBot="1">
      <c r="A40" s="229" t="s">
        <v>483</v>
      </c>
      <c r="B40" s="102"/>
      <c r="C40" s="102"/>
      <c r="D40" s="147"/>
      <c r="E40" s="147">
        <v>4594</v>
      </c>
      <c r="F40" s="147"/>
      <c r="G40" s="158"/>
      <c r="H40" s="147"/>
      <c r="I40" s="147"/>
      <c r="J40" s="147"/>
      <c r="K40" s="147"/>
      <c r="L40" s="147"/>
      <c r="M40" s="147"/>
      <c r="N40" s="147"/>
      <c r="O40" s="147"/>
      <c r="P40" s="147"/>
      <c r="Q40" s="261">
        <f t="shared" si="1"/>
        <v>4594</v>
      </c>
      <c r="R40" s="465"/>
    </row>
    <row r="41" spans="1:18" ht="21" customHeight="1" thickBot="1">
      <c r="A41" s="229" t="s">
        <v>442</v>
      </c>
      <c r="B41" s="102"/>
      <c r="C41" s="102"/>
      <c r="D41" s="147"/>
      <c r="E41" s="147">
        <v>1000</v>
      </c>
      <c r="F41" s="147"/>
      <c r="G41" s="158"/>
      <c r="H41" s="147"/>
      <c r="I41" s="147"/>
      <c r="J41" s="147"/>
      <c r="K41" s="147"/>
      <c r="L41" s="147"/>
      <c r="M41" s="147"/>
      <c r="N41" s="147"/>
      <c r="O41" s="147"/>
      <c r="P41" s="147"/>
      <c r="Q41" s="261">
        <f t="shared" si="1"/>
        <v>1000</v>
      </c>
      <c r="R41" s="465"/>
    </row>
    <row r="42" spans="1:18" ht="21" customHeight="1" thickBot="1">
      <c r="A42" s="229" t="s">
        <v>168</v>
      </c>
      <c r="B42" s="102"/>
      <c r="C42" s="102"/>
      <c r="D42" s="147"/>
      <c r="E42" s="147">
        <v>655</v>
      </c>
      <c r="F42" s="147"/>
      <c r="G42" s="158"/>
      <c r="H42" s="147"/>
      <c r="I42" s="147"/>
      <c r="J42" s="147"/>
      <c r="K42" s="147"/>
      <c r="L42" s="147"/>
      <c r="M42" s="147"/>
      <c r="N42" s="147"/>
      <c r="O42" s="147"/>
      <c r="P42" s="147"/>
      <c r="Q42" s="261">
        <f t="shared" si="1"/>
        <v>655</v>
      </c>
      <c r="R42" s="147"/>
    </row>
    <row r="43" spans="1:18" ht="21" customHeight="1" thickBot="1">
      <c r="A43" s="229" t="s">
        <v>169</v>
      </c>
      <c r="B43" s="102"/>
      <c r="C43" s="102"/>
      <c r="D43" s="147">
        <v>7920</v>
      </c>
      <c r="E43" s="147">
        <v>1689</v>
      </c>
      <c r="F43" s="147"/>
      <c r="G43" s="158"/>
      <c r="H43" s="147"/>
      <c r="I43" s="147"/>
      <c r="J43" s="147"/>
      <c r="K43" s="147"/>
      <c r="L43" s="147"/>
      <c r="M43" s="147"/>
      <c r="N43" s="147"/>
      <c r="O43" s="147"/>
      <c r="P43" s="147"/>
      <c r="Q43" s="261">
        <f t="shared" si="1"/>
        <v>9609</v>
      </c>
      <c r="R43" s="464"/>
    </row>
    <row r="44" spans="1:18" ht="21" customHeight="1" thickBot="1">
      <c r="A44" s="229" t="s">
        <v>170</v>
      </c>
      <c r="B44" s="102"/>
      <c r="C44" s="102"/>
      <c r="D44" s="147"/>
      <c r="E44" s="147">
        <v>600</v>
      </c>
      <c r="F44" s="147">
        <v>150</v>
      </c>
      <c r="G44" s="158">
        <v>1000</v>
      </c>
      <c r="H44" s="147"/>
      <c r="I44" s="147"/>
      <c r="J44" s="147"/>
      <c r="K44" s="147"/>
      <c r="L44" s="147"/>
      <c r="M44" s="147"/>
      <c r="N44" s="147"/>
      <c r="O44" s="147"/>
      <c r="P44" s="147"/>
      <c r="Q44" s="261">
        <f t="shared" si="1"/>
        <v>1750</v>
      </c>
      <c r="R44" s="147"/>
    </row>
    <row r="45" spans="1:18" ht="21" customHeight="1" thickBot="1">
      <c r="A45" s="229" t="s">
        <v>171</v>
      </c>
      <c r="B45" s="102"/>
      <c r="C45" s="102"/>
      <c r="D45" s="147"/>
      <c r="E45" s="147">
        <v>350</v>
      </c>
      <c r="F45" s="147"/>
      <c r="G45" s="158"/>
      <c r="H45" s="147"/>
      <c r="I45" s="147"/>
      <c r="J45" s="147"/>
      <c r="K45" s="147"/>
      <c r="L45" s="147"/>
      <c r="M45" s="147"/>
      <c r="N45" s="147"/>
      <c r="O45" s="147"/>
      <c r="P45" s="147"/>
      <c r="Q45" s="261">
        <f t="shared" si="1"/>
        <v>350</v>
      </c>
      <c r="R45" s="464"/>
    </row>
    <row r="46" spans="1:18" ht="21" customHeight="1" thickBot="1">
      <c r="A46" s="229" t="s">
        <v>172</v>
      </c>
      <c r="B46" s="102"/>
      <c r="C46" s="102"/>
      <c r="D46" s="147"/>
      <c r="E46" s="147">
        <v>1053</v>
      </c>
      <c r="F46" s="147"/>
      <c r="G46" s="158"/>
      <c r="H46" s="147"/>
      <c r="I46" s="147"/>
      <c r="J46" s="147"/>
      <c r="K46" s="147"/>
      <c r="L46" s="147"/>
      <c r="M46" s="147"/>
      <c r="N46" s="147"/>
      <c r="O46" s="147"/>
      <c r="P46" s="147"/>
      <c r="Q46" s="261">
        <f t="shared" si="1"/>
        <v>1053</v>
      </c>
      <c r="R46" s="147"/>
    </row>
    <row r="47" spans="1:18" ht="21" customHeight="1" thickBot="1">
      <c r="A47" s="229" t="s">
        <v>235</v>
      </c>
      <c r="B47" s="102"/>
      <c r="C47" s="102"/>
      <c r="D47" s="147"/>
      <c r="E47" s="147"/>
      <c r="F47" s="147"/>
      <c r="G47" s="158">
        <v>4063</v>
      </c>
      <c r="H47" s="147"/>
      <c r="I47" s="147"/>
      <c r="J47" s="147"/>
      <c r="K47" s="147"/>
      <c r="L47" s="147"/>
      <c r="M47" s="147"/>
      <c r="N47" s="147"/>
      <c r="O47" s="147"/>
      <c r="P47" s="147"/>
      <c r="Q47" s="261">
        <f t="shared" si="1"/>
        <v>4063</v>
      </c>
      <c r="R47" s="465"/>
    </row>
    <row r="48" spans="1:18" ht="21" customHeight="1" thickBot="1">
      <c r="A48" s="229" t="s">
        <v>271</v>
      </c>
      <c r="B48" s="102"/>
      <c r="C48" s="102"/>
      <c r="D48" s="147"/>
      <c r="E48" s="147"/>
      <c r="F48" s="147"/>
      <c r="G48" s="158">
        <v>1202</v>
      </c>
      <c r="H48" s="147"/>
      <c r="I48" s="147"/>
      <c r="J48" s="147"/>
      <c r="K48" s="147"/>
      <c r="L48" s="147"/>
      <c r="M48" s="147"/>
      <c r="N48" s="147"/>
      <c r="O48" s="147"/>
      <c r="P48" s="147"/>
      <c r="Q48" s="261">
        <f t="shared" si="1"/>
        <v>1202</v>
      </c>
      <c r="R48" s="464"/>
    </row>
    <row r="49" spans="1:18" ht="21" customHeight="1" thickBot="1">
      <c r="A49" s="229" t="s">
        <v>272</v>
      </c>
      <c r="B49" s="102"/>
      <c r="C49" s="102"/>
      <c r="D49" s="147"/>
      <c r="E49" s="147"/>
      <c r="F49" s="147"/>
      <c r="G49" s="158">
        <v>990</v>
      </c>
      <c r="H49" s="147"/>
      <c r="I49" s="147"/>
      <c r="J49" s="147"/>
      <c r="K49" s="147"/>
      <c r="L49" s="147"/>
      <c r="M49" s="147"/>
      <c r="N49" s="147"/>
      <c r="O49" s="147"/>
      <c r="P49" s="147"/>
      <c r="Q49" s="261">
        <f t="shared" si="1"/>
        <v>990</v>
      </c>
      <c r="R49" s="147"/>
    </row>
    <row r="50" spans="1:18" ht="21" customHeight="1" thickBot="1">
      <c r="A50" s="229" t="s">
        <v>434</v>
      </c>
      <c r="B50" s="102">
        <v>1745</v>
      </c>
      <c r="C50" s="102">
        <v>368</v>
      </c>
      <c r="D50" s="147">
        <v>1392</v>
      </c>
      <c r="E50" s="147"/>
      <c r="F50" s="147"/>
      <c r="G50" s="158"/>
      <c r="H50" s="147"/>
      <c r="I50" s="147"/>
      <c r="J50" s="147"/>
      <c r="K50" s="147"/>
      <c r="L50" s="147"/>
      <c r="M50" s="147"/>
      <c r="N50" s="147"/>
      <c r="O50" s="147"/>
      <c r="P50" s="147"/>
      <c r="Q50" s="261">
        <f t="shared" si="1"/>
        <v>3505</v>
      </c>
      <c r="R50" s="147">
        <v>1</v>
      </c>
    </row>
    <row r="51" spans="1:18" ht="21" customHeight="1" thickBot="1">
      <c r="A51" s="229" t="s">
        <v>435</v>
      </c>
      <c r="B51" s="102"/>
      <c r="C51" s="102"/>
      <c r="D51" s="147"/>
      <c r="E51" s="147">
        <v>159</v>
      </c>
      <c r="F51" s="147"/>
      <c r="G51" s="158"/>
      <c r="H51" s="147"/>
      <c r="I51" s="147"/>
      <c r="J51" s="147"/>
      <c r="K51" s="147"/>
      <c r="L51" s="147"/>
      <c r="M51" s="147"/>
      <c r="N51" s="147"/>
      <c r="O51" s="147"/>
      <c r="P51" s="147"/>
      <c r="Q51" s="261">
        <f t="shared" si="1"/>
        <v>159</v>
      </c>
      <c r="R51" s="147"/>
    </row>
    <row r="52" spans="1:18" ht="21" customHeight="1" thickBot="1">
      <c r="A52" s="229" t="s">
        <v>210</v>
      </c>
      <c r="B52" s="102"/>
      <c r="C52" s="102"/>
      <c r="D52" s="147"/>
      <c r="E52" s="147">
        <v>20</v>
      </c>
      <c r="F52" s="147"/>
      <c r="G52" s="158"/>
      <c r="H52" s="147"/>
      <c r="I52" s="147"/>
      <c r="J52" s="147"/>
      <c r="K52" s="147"/>
      <c r="L52" s="147"/>
      <c r="M52" s="147"/>
      <c r="N52" s="147"/>
      <c r="O52" s="147"/>
      <c r="P52" s="147"/>
      <c r="Q52" s="261">
        <f t="shared" si="1"/>
        <v>20</v>
      </c>
      <c r="R52" s="147"/>
    </row>
    <row r="53" spans="1:18" ht="21" customHeight="1" thickBot="1">
      <c r="A53" s="229" t="s">
        <v>209</v>
      </c>
      <c r="B53" s="102"/>
      <c r="C53" s="102"/>
      <c r="D53" s="147"/>
      <c r="E53" s="147">
        <v>120</v>
      </c>
      <c r="F53" s="147"/>
      <c r="G53" s="158"/>
      <c r="H53" s="147"/>
      <c r="I53" s="147"/>
      <c r="J53" s="147"/>
      <c r="K53" s="147"/>
      <c r="L53" s="147"/>
      <c r="M53" s="147"/>
      <c r="N53" s="147"/>
      <c r="O53" s="147"/>
      <c r="P53" s="147"/>
      <c r="Q53" s="261">
        <f t="shared" si="1"/>
        <v>120</v>
      </c>
      <c r="R53" s="147"/>
    </row>
    <row r="54" spans="1:18" ht="21" customHeight="1" thickBot="1">
      <c r="A54" s="229" t="s">
        <v>173</v>
      </c>
      <c r="B54" s="102"/>
      <c r="C54" s="102"/>
      <c r="D54" s="147"/>
      <c r="E54" s="147"/>
      <c r="F54" s="147"/>
      <c r="G54" s="158"/>
      <c r="H54" s="147">
        <v>2259</v>
      </c>
      <c r="I54" s="147"/>
      <c r="J54" s="147"/>
      <c r="K54" s="147"/>
      <c r="L54" s="147"/>
      <c r="M54" s="147"/>
      <c r="N54" s="147"/>
      <c r="O54" s="147"/>
      <c r="P54" s="147"/>
      <c r="Q54" s="261">
        <f t="shared" si="1"/>
        <v>2259</v>
      </c>
      <c r="R54" s="464"/>
    </row>
    <row r="55" spans="1:18" ht="21" customHeight="1" thickBot="1">
      <c r="A55" s="229" t="s">
        <v>207</v>
      </c>
      <c r="B55" s="102">
        <v>187318</v>
      </c>
      <c r="C55" s="102">
        <v>25089</v>
      </c>
      <c r="D55" s="147">
        <v>37959</v>
      </c>
      <c r="E55" s="147"/>
      <c r="F55" s="147"/>
      <c r="G55" s="158"/>
      <c r="H55" s="147">
        <v>2553</v>
      </c>
      <c r="I55" s="147"/>
      <c r="J55" s="147"/>
      <c r="K55" s="147"/>
      <c r="L55" s="147"/>
      <c r="M55" s="147">
        <v>43687</v>
      </c>
      <c r="N55" s="147"/>
      <c r="O55" s="147"/>
      <c r="P55" s="147"/>
      <c r="Q55" s="261">
        <f t="shared" si="1"/>
        <v>296606</v>
      </c>
      <c r="R55" s="147">
        <v>85</v>
      </c>
    </row>
    <row r="56" spans="1:18" ht="21" customHeight="1" thickBot="1">
      <c r="A56" s="229" t="s">
        <v>437</v>
      </c>
      <c r="B56" s="102">
        <v>29082</v>
      </c>
      <c r="C56" s="102">
        <v>3933</v>
      </c>
      <c r="D56" s="147"/>
      <c r="E56" s="147"/>
      <c r="F56" s="147"/>
      <c r="G56" s="158"/>
      <c r="H56" s="147"/>
      <c r="I56" s="147"/>
      <c r="J56" s="147"/>
      <c r="K56" s="147"/>
      <c r="L56" s="147"/>
      <c r="M56" s="147"/>
      <c r="N56" s="147"/>
      <c r="O56" s="147"/>
      <c r="P56" s="147"/>
      <c r="Q56" s="261">
        <f t="shared" si="1"/>
        <v>33015</v>
      </c>
      <c r="R56" s="147"/>
    </row>
    <row r="57" spans="1:18" ht="21" customHeight="1" thickBot="1">
      <c r="A57" s="229" t="s">
        <v>270</v>
      </c>
      <c r="B57" s="102">
        <v>471</v>
      </c>
      <c r="C57" s="102">
        <v>116</v>
      </c>
      <c r="D57" s="147">
        <v>7714</v>
      </c>
      <c r="E57" s="147"/>
      <c r="F57" s="147"/>
      <c r="G57" s="158"/>
      <c r="H57" s="147">
        <v>697</v>
      </c>
      <c r="I57" s="147"/>
      <c r="J57" s="147"/>
      <c r="K57" s="147"/>
      <c r="L57" s="147"/>
      <c r="M57" s="147"/>
      <c r="N57" s="147"/>
      <c r="O57" s="147"/>
      <c r="P57" s="147"/>
      <c r="Q57" s="261">
        <f t="shared" si="1"/>
        <v>8998</v>
      </c>
      <c r="R57" s="465"/>
    </row>
    <row r="58" spans="1:18" ht="21" customHeight="1" thickBot="1">
      <c r="A58" s="229" t="s">
        <v>176</v>
      </c>
      <c r="B58" s="102"/>
      <c r="C58" s="102"/>
      <c r="D58" s="147">
        <v>914</v>
      </c>
      <c r="E58" s="147"/>
      <c r="F58" s="147"/>
      <c r="G58" s="158"/>
      <c r="H58" s="147"/>
      <c r="I58" s="147"/>
      <c r="J58" s="147"/>
      <c r="K58" s="147"/>
      <c r="L58" s="147"/>
      <c r="M58" s="147"/>
      <c r="N58" s="147"/>
      <c r="O58" s="147"/>
      <c r="P58" s="147"/>
      <c r="Q58" s="261">
        <f t="shared" si="1"/>
        <v>914</v>
      </c>
      <c r="R58" s="147"/>
    </row>
    <row r="59" spans="1:18" s="106" customFormat="1" ht="21" customHeight="1" thickBot="1">
      <c r="A59" s="425" t="s">
        <v>14</v>
      </c>
      <c r="B59" s="426">
        <f>SUM(B6:B58)</f>
        <v>239719</v>
      </c>
      <c r="C59" s="426">
        <f aca="true" t="shared" si="2" ref="C59:P59">SUM(C6:C58)</f>
        <v>35144</v>
      </c>
      <c r="D59" s="426">
        <f t="shared" si="2"/>
        <v>125275</v>
      </c>
      <c r="E59" s="426">
        <f t="shared" si="2"/>
        <v>159039</v>
      </c>
      <c r="F59" s="426">
        <f t="shared" si="2"/>
        <v>150</v>
      </c>
      <c r="G59" s="426">
        <f t="shared" si="2"/>
        <v>18200</v>
      </c>
      <c r="H59" s="426">
        <f t="shared" si="2"/>
        <v>40573</v>
      </c>
      <c r="I59" s="426">
        <f t="shared" si="2"/>
        <v>5000</v>
      </c>
      <c r="J59" s="426">
        <f t="shared" si="2"/>
        <v>13606</v>
      </c>
      <c r="K59" s="426">
        <f t="shared" si="2"/>
        <v>32727</v>
      </c>
      <c r="L59" s="426">
        <f t="shared" si="2"/>
        <v>11186</v>
      </c>
      <c r="M59" s="426">
        <f>SUM(M6:M58)</f>
        <v>430954</v>
      </c>
      <c r="N59" s="426">
        <f t="shared" si="2"/>
        <v>108813</v>
      </c>
      <c r="O59" s="426">
        <f t="shared" si="2"/>
        <v>8372</v>
      </c>
      <c r="P59" s="426">
        <f t="shared" si="2"/>
        <v>100832</v>
      </c>
      <c r="Q59" s="261">
        <f t="shared" si="1"/>
        <v>1329590</v>
      </c>
      <c r="R59" s="261">
        <f>SUM(R6:R58)</f>
        <v>90</v>
      </c>
    </row>
    <row r="60" spans="4:17" ht="12.75">
      <c r="D60" s="464"/>
      <c r="H60" s="106"/>
      <c r="I60" s="106"/>
      <c r="J60" s="106"/>
      <c r="K60" s="106"/>
      <c r="L60" s="106"/>
      <c r="M60" s="106"/>
      <c r="N60" s="106"/>
      <c r="O60" s="106"/>
      <c r="Q60" s="106"/>
    </row>
    <row r="61" spans="5:17" ht="12.75">
      <c r="E61" s="2"/>
      <c r="F61" s="2"/>
      <c r="G61" s="2"/>
      <c r="H61" s="106"/>
      <c r="I61" s="106"/>
      <c r="J61" s="106"/>
      <c r="K61" s="106"/>
      <c r="L61" s="106"/>
      <c r="M61" s="466"/>
      <c r="N61" s="106"/>
      <c r="O61" s="106"/>
      <c r="P61" s="424"/>
      <c r="Q61" s="106"/>
    </row>
    <row r="62" spans="8:17" ht="12.75">
      <c r="H62" s="106"/>
      <c r="I62" s="106"/>
      <c r="J62" s="106"/>
      <c r="K62" s="106"/>
      <c r="L62" s="106"/>
      <c r="M62" s="106"/>
      <c r="N62" s="106"/>
      <c r="O62" s="106"/>
      <c r="Q62" s="106"/>
    </row>
    <row r="63" spans="1:17" ht="12.75">
      <c r="A63" s="161"/>
      <c r="B63" s="38"/>
      <c r="C63" s="38"/>
      <c r="D63" s="38"/>
      <c r="E63" s="38"/>
      <c r="F63" s="38"/>
      <c r="G63" s="38"/>
      <c r="H63" s="467"/>
      <c r="I63" s="467"/>
      <c r="J63" s="467"/>
      <c r="K63" s="467"/>
      <c r="L63" s="106"/>
      <c r="M63" s="106"/>
      <c r="N63" s="106"/>
      <c r="O63" s="106"/>
      <c r="Q63" s="106"/>
    </row>
    <row r="64" spans="1:17" ht="12.75">
      <c r="A64" s="162"/>
      <c r="B64" s="41"/>
      <c r="C64" s="41"/>
      <c r="D64" s="41"/>
      <c r="E64" s="41"/>
      <c r="F64" s="41"/>
      <c r="G64" s="41"/>
      <c r="H64" s="468"/>
      <c r="I64" s="468"/>
      <c r="J64" s="468"/>
      <c r="K64" s="468"/>
      <c r="L64" s="106"/>
      <c r="M64" s="466"/>
      <c r="N64" s="106"/>
      <c r="O64" s="106"/>
      <c r="Q64" s="106"/>
    </row>
    <row r="65" spans="1:17" ht="12.75">
      <c r="A65" s="42"/>
      <c r="B65" s="143"/>
      <c r="C65" s="143"/>
      <c r="D65" s="143"/>
      <c r="E65" s="143"/>
      <c r="F65" s="143"/>
      <c r="G65" s="143"/>
      <c r="H65" s="469"/>
      <c r="I65" s="469"/>
      <c r="J65" s="469"/>
      <c r="K65" s="469"/>
      <c r="L65" s="106"/>
      <c r="M65" s="106"/>
      <c r="N65" s="106"/>
      <c r="O65" s="106"/>
      <c r="Q65" s="106"/>
    </row>
    <row r="66" spans="1:17" ht="12.75">
      <c r="A66" s="42"/>
      <c r="B66" s="143"/>
      <c r="C66" s="143"/>
      <c r="D66" s="144"/>
      <c r="E66" s="143"/>
      <c r="F66" s="143"/>
      <c r="G66" s="143"/>
      <c r="H66" s="469"/>
      <c r="I66" s="469"/>
      <c r="J66" s="469"/>
      <c r="K66" s="469"/>
      <c r="L66" s="106"/>
      <c r="M66" s="106"/>
      <c r="N66" s="106"/>
      <c r="O66" s="106"/>
      <c r="Q66" s="106"/>
    </row>
    <row r="67" spans="1:17" ht="12.75">
      <c r="A67" s="42"/>
      <c r="B67" s="143"/>
      <c r="C67" s="143"/>
      <c r="D67" s="143"/>
      <c r="E67" s="143"/>
      <c r="F67" s="143"/>
      <c r="G67" s="143"/>
      <c r="H67" s="469"/>
      <c r="I67" s="469"/>
      <c r="J67" s="469"/>
      <c r="K67" s="469"/>
      <c r="L67" s="106"/>
      <c r="M67" s="106"/>
      <c r="N67" s="106"/>
      <c r="O67" s="106"/>
      <c r="Q67" s="106"/>
    </row>
    <row r="68" spans="1:17" ht="12.75">
      <c r="A68" s="42"/>
      <c r="B68" s="143"/>
      <c r="C68" s="143"/>
      <c r="D68" s="143"/>
      <c r="E68" s="143"/>
      <c r="F68" s="143"/>
      <c r="G68" s="143"/>
      <c r="H68" s="469"/>
      <c r="I68" s="469"/>
      <c r="J68" s="469"/>
      <c r="K68" s="469"/>
      <c r="L68" s="106"/>
      <c r="M68" s="106"/>
      <c r="N68" s="106"/>
      <c r="O68" s="106"/>
      <c r="Q68" s="106"/>
    </row>
    <row r="69" spans="1:17" ht="12.75">
      <c r="A69" s="42"/>
      <c r="B69" s="143"/>
      <c r="C69" s="143"/>
      <c r="D69" s="143"/>
      <c r="E69" s="143"/>
      <c r="F69" s="143"/>
      <c r="G69" s="143"/>
      <c r="H69" s="469"/>
      <c r="I69" s="469"/>
      <c r="J69" s="469"/>
      <c r="K69" s="469"/>
      <c r="L69" s="106"/>
      <c r="M69" s="106"/>
      <c r="N69" s="106"/>
      <c r="O69" s="106"/>
      <c r="Q69" s="106"/>
    </row>
    <row r="70" spans="1:17" ht="12.75">
      <c r="A70" s="42"/>
      <c r="B70" s="143"/>
      <c r="C70" s="143"/>
      <c r="D70" s="143"/>
      <c r="E70" s="143"/>
      <c r="F70" s="143"/>
      <c r="G70" s="143"/>
      <c r="H70" s="469"/>
      <c r="I70" s="469"/>
      <c r="J70" s="469"/>
      <c r="K70" s="469"/>
      <c r="L70" s="106"/>
      <c r="M70" s="106"/>
      <c r="N70" s="106"/>
      <c r="O70" s="106"/>
      <c r="Q70" s="106"/>
    </row>
    <row r="71" spans="1:17" ht="12.75">
      <c r="A71" s="42"/>
      <c r="B71" s="143"/>
      <c r="C71" s="143"/>
      <c r="D71" s="143"/>
      <c r="E71" s="143"/>
      <c r="F71" s="143"/>
      <c r="G71" s="143"/>
      <c r="H71" s="469"/>
      <c r="I71" s="469"/>
      <c r="J71" s="469"/>
      <c r="K71" s="469"/>
      <c r="L71" s="106"/>
      <c r="M71" s="106"/>
      <c r="N71" s="106"/>
      <c r="O71" s="106"/>
      <c r="Q71" s="106"/>
    </row>
    <row r="72" spans="1:17" ht="12.75">
      <c r="A72" s="42"/>
      <c r="B72" s="143"/>
      <c r="C72" s="143"/>
      <c r="D72" s="143"/>
      <c r="E72" s="143"/>
      <c r="F72" s="143"/>
      <c r="G72" s="143"/>
      <c r="H72" s="469"/>
      <c r="I72" s="469"/>
      <c r="J72" s="469"/>
      <c r="K72" s="469"/>
      <c r="L72" s="106"/>
      <c r="M72" s="106"/>
      <c r="N72" s="106"/>
      <c r="O72" s="106"/>
      <c r="Q72" s="106"/>
    </row>
    <row r="73" spans="1:17" ht="12.75">
      <c r="A73" s="42"/>
      <c r="B73" s="143"/>
      <c r="C73" s="143"/>
      <c r="D73" s="143"/>
      <c r="E73" s="143"/>
      <c r="F73" s="143"/>
      <c r="G73" s="143"/>
      <c r="H73" s="469"/>
      <c r="I73" s="469"/>
      <c r="J73" s="469"/>
      <c r="K73" s="469"/>
      <c r="L73" s="106"/>
      <c r="M73" s="106"/>
      <c r="N73" s="106"/>
      <c r="O73" s="106"/>
      <c r="Q73" s="106"/>
    </row>
    <row r="74" spans="1:17" ht="12.75">
      <c r="A74" s="42"/>
      <c r="B74" s="143"/>
      <c r="C74" s="143"/>
      <c r="D74" s="143"/>
      <c r="E74" s="143"/>
      <c r="F74" s="143"/>
      <c r="G74" s="143"/>
      <c r="H74" s="469"/>
      <c r="I74" s="469"/>
      <c r="J74" s="469"/>
      <c r="K74" s="469"/>
      <c r="L74" s="106"/>
      <c r="M74" s="106"/>
      <c r="N74" s="106"/>
      <c r="O74" s="106"/>
      <c r="Q74" s="106"/>
    </row>
    <row r="75" spans="1:17" ht="12.75">
      <c r="A75" s="42"/>
      <c r="B75" s="143"/>
      <c r="C75" s="143"/>
      <c r="D75" s="143"/>
      <c r="E75" s="143"/>
      <c r="F75" s="143"/>
      <c r="G75" s="143"/>
      <c r="H75" s="469"/>
      <c r="I75" s="469"/>
      <c r="J75" s="469"/>
      <c r="K75" s="469"/>
      <c r="L75" s="106"/>
      <c r="M75" s="106"/>
      <c r="N75" s="106"/>
      <c r="O75" s="106"/>
      <c r="Q75" s="106"/>
    </row>
    <row r="76" spans="1:17" ht="12.75">
      <c r="A76" s="42"/>
      <c r="B76" s="143"/>
      <c r="C76" s="143"/>
      <c r="D76" s="143"/>
      <c r="E76" s="143"/>
      <c r="F76" s="143"/>
      <c r="G76" s="143"/>
      <c r="H76" s="469"/>
      <c r="I76" s="469"/>
      <c r="J76" s="469"/>
      <c r="K76" s="469"/>
      <c r="L76" s="470"/>
      <c r="M76" s="106"/>
      <c r="N76" s="106"/>
      <c r="O76" s="106"/>
      <c r="Q76" s="106"/>
    </row>
    <row r="77" spans="1:17" ht="12.75">
      <c r="A77" s="42"/>
      <c r="B77" s="143"/>
      <c r="C77" s="143"/>
      <c r="D77" s="143"/>
      <c r="E77" s="143"/>
      <c r="F77" s="143"/>
      <c r="G77" s="143"/>
      <c r="H77" s="469"/>
      <c r="I77" s="469"/>
      <c r="J77" s="469"/>
      <c r="K77" s="469"/>
      <c r="L77" s="106"/>
      <c r="M77" s="106"/>
      <c r="N77" s="106"/>
      <c r="O77" s="106"/>
      <c r="Q77" s="106"/>
    </row>
    <row r="78" spans="1:17" ht="12.75">
      <c r="A78" s="42"/>
      <c r="B78" s="143"/>
      <c r="C78" s="143"/>
      <c r="D78" s="143"/>
      <c r="E78" s="143"/>
      <c r="F78" s="143"/>
      <c r="G78" s="143"/>
      <c r="H78" s="469"/>
      <c r="I78" s="469"/>
      <c r="J78" s="469"/>
      <c r="K78" s="469"/>
      <c r="L78" s="106"/>
      <c r="M78" s="106"/>
      <c r="N78" s="106"/>
      <c r="O78" s="106"/>
      <c r="Q78" s="106"/>
    </row>
    <row r="79" spans="1:17" ht="12.75">
      <c r="A79" s="162"/>
      <c r="B79" s="145"/>
      <c r="C79" s="145"/>
      <c r="D79" s="145"/>
      <c r="E79" s="145"/>
      <c r="F79" s="145"/>
      <c r="G79" s="145"/>
      <c r="H79" s="471"/>
      <c r="I79" s="471"/>
      <c r="J79" s="471"/>
      <c r="K79" s="471"/>
      <c r="L79" s="106"/>
      <c r="M79" s="106"/>
      <c r="N79" s="106"/>
      <c r="O79" s="106"/>
      <c r="Q79" s="106"/>
    </row>
    <row r="80" spans="2:17" ht="12.75">
      <c r="B80" s="1"/>
      <c r="C80" s="1"/>
      <c r="D80" s="1"/>
      <c r="E80" s="1"/>
      <c r="F80" s="1"/>
      <c r="G80" s="1"/>
      <c r="H80" s="470"/>
      <c r="I80" s="470"/>
      <c r="J80" s="470"/>
      <c r="K80" s="470"/>
      <c r="L80" s="106"/>
      <c r="M80" s="106"/>
      <c r="N80" s="106"/>
      <c r="O80" s="106"/>
      <c r="Q80" s="106"/>
    </row>
    <row r="81" spans="2:17" ht="12.75">
      <c r="B81" s="1"/>
      <c r="C81" s="1"/>
      <c r="D81" s="1"/>
      <c r="E81" s="1"/>
      <c r="F81" s="1"/>
      <c r="G81" s="1"/>
      <c r="H81" s="470"/>
      <c r="I81" s="470"/>
      <c r="J81" s="470"/>
      <c r="K81" s="470"/>
      <c r="L81" s="106"/>
      <c r="M81" s="106"/>
      <c r="N81" s="106"/>
      <c r="O81" s="106"/>
      <c r="Q81" s="106"/>
    </row>
    <row r="82" spans="8:17" ht="12.75">
      <c r="H82" s="106"/>
      <c r="I82" s="106"/>
      <c r="J82" s="106"/>
      <c r="K82" s="106"/>
      <c r="L82" s="106"/>
      <c r="M82" s="106"/>
      <c r="N82" s="106"/>
      <c r="O82" s="106"/>
      <c r="Q82" s="106"/>
    </row>
    <row r="83" spans="8:17" ht="12.75">
      <c r="H83" s="106"/>
      <c r="I83" s="106"/>
      <c r="J83" s="106"/>
      <c r="K83" s="106"/>
      <c r="L83" s="106"/>
      <c r="M83" s="106"/>
      <c r="N83" s="106"/>
      <c r="O83" s="106"/>
      <c r="Q83" s="106"/>
    </row>
    <row r="84" spans="8:17" ht="12.75">
      <c r="H84" s="106"/>
      <c r="I84" s="106"/>
      <c r="J84" s="106"/>
      <c r="K84" s="106"/>
      <c r="L84" s="106"/>
      <c r="M84" s="106"/>
      <c r="N84" s="106"/>
      <c r="O84" s="106"/>
      <c r="Q84" s="106"/>
    </row>
    <row r="85" spans="8:17" ht="12.75">
      <c r="H85" s="106"/>
      <c r="I85" s="106"/>
      <c r="J85" s="106"/>
      <c r="K85" s="106"/>
      <c r="L85" s="106"/>
      <c r="M85" s="106"/>
      <c r="N85" s="106"/>
      <c r="O85" s="106"/>
      <c r="Q85" s="106"/>
    </row>
    <row r="86" spans="8:17" ht="12.75">
      <c r="H86" s="106"/>
      <c r="I86" s="106"/>
      <c r="J86" s="106"/>
      <c r="K86" s="106"/>
      <c r="L86" s="106"/>
      <c r="M86" s="106"/>
      <c r="N86" s="106"/>
      <c r="O86" s="106"/>
      <c r="Q86" s="106"/>
    </row>
    <row r="87" spans="8:17" ht="12.75">
      <c r="H87" s="106"/>
      <c r="I87" s="106"/>
      <c r="J87" s="106"/>
      <c r="K87" s="106"/>
      <c r="L87" s="106"/>
      <c r="M87" s="106"/>
      <c r="N87" s="106"/>
      <c r="O87" s="106"/>
      <c r="Q87" s="106"/>
    </row>
    <row r="88" spans="8:17" ht="12.75">
      <c r="H88" s="106"/>
      <c r="I88" s="106"/>
      <c r="J88" s="106"/>
      <c r="K88" s="106"/>
      <c r="L88" s="106"/>
      <c r="M88" s="106"/>
      <c r="N88" s="106"/>
      <c r="O88" s="106"/>
      <c r="Q88" s="106"/>
    </row>
    <row r="89" spans="8:17" ht="12.75">
      <c r="H89" s="106"/>
      <c r="I89" s="106"/>
      <c r="J89" s="106"/>
      <c r="K89" s="106"/>
      <c r="L89" s="106"/>
      <c r="M89" s="106"/>
      <c r="N89" s="106"/>
      <c r="O89" s="106"/>
      <c r="Q89" s="106"/>
    </row>
    <row r="90" spans="8:17" ht="12.75">
      <c r="H90" s="106"/>
      <c r="I90" s="106"/>
      <c r="J90" s="106"/>
      <c r="K90" s="106"/>
      <c r="L90" s="106"/>
      <c r="M90" s="106"/>
      <c r="N90" s="106"/>
      <c r="O90" s="106"/>
      <c r="Q90" s="106"/>
    </row>
    <row r="91" spans="8:17" ht="12.75">
      <c r="H91" s="106"/>
      <c r="I91" s="106"/>
      <c r="J91" s="106"/>
      <c r="K91" s="106"/>
      <c r="L91" s="106"/>
      <c r="M91" s="106"/>
      <c r="N91" s="106"/>
      <c r="O91" s="106"/>
      <c r="Q91" s="106"/>
    </row>
    <row r="92" spans="8:17" ht="12.75">
      <c r="H92" s="106"/>
      <c r="I92" s="106"/>
      <c r="J92" s="106"/>
      <c r="K92" s="106"/>
      <c r="L92" s="106"/>
      <c r="M92" s="106"/>
      <c r="N92" s="106"/>
      <c r="O92" s="106"/>
      <c r="Q92" s="106"/>
    </row>
    <row r="93" spans="8:17" ht="12.75">
      <c r="H93" s="106"/>
      <c r="I93" s="106"/>
      <c r="J93" s="106"/>
      <c r="K93" s="106"/>
      <c r="L93" s="106"/>
      <c r="M93" s="106"/>
      <c r="N93" s="106"/>
      <c r="O93" s="106"/>
      <c r="Q93" s="106"/>
    </row>
    <row r="94" spans="8:17" ht="12.75">
      <c r="H94" s="106"/>
      <c r="I94" s="106"/>
      <c r="J94" s="106"/>
      <c r="K94" s="106"/>
      <c r="L94" s="106"/>
      <c r="M94" s="106"/>
      <c r="N94" s="106"/>
      <c r="O94" s="106"/>
      <c r="Q94" s="106"/>
    </row>
    <row r="95" spans="8:17" ht="12.75">
      <c r="H95" s="106"/>
      <c r="I95" s="106"/>
      <c r="J95" s="106"/>
      <c r="K95" s="106"/>
      <c r="L95" s="106"/>
      <c r="M95" s="106"/>
      <c r="N95" s="106"/>
      <c r="O95" s="106"/>
      <c r="Q95" s="106"/>
    </row>
    <row r="96" spans="8:17" ht="12.75">
      <c r="H96" s="106"/>
      <c r="I96" s="106"/>
      <c r="J96" s="106"/>
      <c r="K96" s="106"/>
      <c r="L96" s="106"/>
      <c r="M96" s="106"/>
      <c r="N96" s="106"/>
      <c r="O96" s="106"/>
      <c r="Q96" s="106"/>
    </row>
    <row r="97" spans="8:17" ht="12.75">
      <c r="H97" s="106"/>
      <c r="I97" s="106"/>
      <c r="J97" s="106"/>
      <c r="K97" s="106"/>
      <c r="L97" s="106"/>
      <c r="M97" s="106"/>
      <c r="N97" s="106"/>
      <c r="O97" s="106"/>
      <c r="Q97" s="106"/>
    </row>
    <row r="98" spans="8:17" ht="12.75">
      <c r="H98" s="106"/>
      <c r="I98" s="106"/>
      <c r="J98" s="106"/>
      <c r="K98" s="106"/>
      <c r="L98" s="106"/>
      <c r="M98" s="106"/>
      <c r="N98" s="106"/>
      <c r="O98" s="106"/>
      <c r="Q98" s="106"/>
    </row>
    <row r="99" spans="8:17" ht="12.75">
      <c r="H99" s="106"/>
      <c r="I99" s="106"/>
      <c r="J99" s="106"/>
      <c r="K99" s="106"/>
      <c r="L99" s="106"/>
      <c r="M99" s="106"/>
      <c r="N99" s="106"/>
      <c r="O99" s="106"/>
      <c r="Q99" s="106"/>
    </row>
    <row r="100" spans="8:17" ht="12.75">
      <c r="H100" s="106"/>
      <c r="I100" s="106"/>
      <c r="J100" s="106"/>
      <c r="K100" s="106"/>
      <c r="L100" s="106"/>
      <c r="M100" s="106"/>
      <c r="N100" s="106"/>
      <c r="O100" s="106"/>
      <c r="Q100" s="106"/>
    </row>
    <row r="101" spans="8:17" ht="12.75">
      <c r="H101" s="106"/>
      <c r="I101" s="106"/>
      <c r="J101" s="106"/>
      <c r="K101" s="106"/>
      <c r="L101" s="106"/>
      <c r="M101" s="106"/>
      <c r="N101" s="106"/>
      <c r="O101" s="106"/>
      <c r="Q101" s="106"/>
    </row>
    <row r="102" spans="8:17" ht="12.75">
      <c r="H102" s="106"/>
      <c r="I102" s="106"/>
      <c r="J102" s="106"/>
      <c r="K102" s="106"/>
      <c r="L102" s="106"/>
      <c r="M102" s="106"/>
      <c r="N102" s="106"/>
      <c r="O102" s="106"/>
      <c r="Q102" s="106"/>
    </row>
    <row r="103" spans="8:17" ht="12.75">
      <c r="H103" s="106"/>
      <c r="I103" s="106"/>
      <c r="J103" s="106"/>
      <c r="K103" s="106"/>
      <c r="L103" s="106"/>
      <c r="M103" s="106"/>
      <c r="N103" s="106"/>
      <c r="O103" s="106"/>
      <c r="Q103" s="106"/>
    </row>
    <row r="104" spans="8:17" ht="12.75">
      <c r="H104" s="106"/>
      <c r="I104" s="106"/>
      <c r="J104" s="106"/>
      <c r="K104" s="106"/>
      <c r="L104" s="106"/>
      <c r="M104" s="106"/>
      <c r="N104" s="106"/>
      <c r="O104" s="106"/>
      <c r="Q104" s="106"/>
    </row>
    <row r="105" spans="8:17" ht="12.75">
      <c r="H105" s="106"/>
      <c r="I105" s="106"/>
      <c r="J105" s="106"/>
      <c r="K105" s="106"/>
      <c r="L105" s="106"/>
      <c r="M105" s="106"/>
      <c r="N105" s="106"/>
      <c r="O105" s="106"/>
      <c r="Q105" s="106"/>
    </row>
    <row r="106" spans="8:17" ht="12.75">
      <c r="H106" s="106"/>
      <c r="I106" s="106"/>
      <c r="J106" s="106"/>
      <c r="K106" s="106"/>
      <c r="L106" s="106"/>
      <c r="M106" s="106"/>
      <c r="N106" s="106"/>
      <c r="O106" s="106"/>
      <c r="Q106" s="106"/>
    </row>
    <row r="107" spans="8:17" ht="12.75">
      <c r="H107" s="106"/>
      <c r="I107" s="106"/>
      <c r="J107" s="106"/>
      <c r="K107" s="106"/>
      <c r="L107" s="106"/>
      <c r="M107" s="106"/>
      <c r="N107" s="106"/>
      <c r="O107" s="106"/>
      <c r="Q107" s="106"/>
    </row>
    <row r="108" spans="8:17" ht="12.75">
      <c r="H108" s="106"/>
      <c r="I108" s="106"/>
      <c r="J108" s="106"/>
      <c r="K108" s="106"/>
      <c r="L108" s="106"/>
      <c r="M108" s="106"/>
      <c r="N108" s="106"/>
      <c r="O108" s="106"/>
      <c r="Q108" s="106"/>
    </row>
    <row r="109" spans="8:17" ht="12.75">
      <c r="H109" s="106"/>
      <c r="I109" s="106"/>
      <c r="J109" s="106"/>
      <c r="K109" s="106"/>
      <c r="L109" s="106"/>
      <c r="M109" s="106"/>
      <c r="N109" s="106"/>
      <c r="O109" s="106"/>
      <c r="Q109" s="106"/>
    </row>
    <row r="110" spans="8:17" ht="12.75">
      <c r="H110" s="106"/>
      <c r="I110" s="106"/>
      <c r="J110" s="106"/>
      <c r="K110" s="106"/>
      <c r="L110" s="106"/>
      <c r="M110" s="106"/>
      <c r="N110" s="106"/>
      <c r="O110" s="106"/>
      <c r="Q110" s="106"/>
    </row>
    <row r="111" spans="8:17" ht="12.75">
      <c r="H111" s="106"/>
      <c r="I111" s="106"/>
      <c r="J111" s="106"/>
      <c r="K111" s="106"/>
      <c r="L111" s="106"/>
      <c r="M111" s="106"/>
      <c r="N111" s="106"/>
      <c r="O111" s="106"/>
      <c r="Q111" s="106"/>
    </row>
    <row r="112" spans="8:17" ht="12.75">
      <c r="H112" s="106"/>
      <c r="I112" s="106"/>
      <c r="J112" s="106"/>
      <c r="K112" s="106"/>
      <c r="L112" s="106"/>
      <c r="M112" s="106"/>
      <c r="N112" s="106"/>
      <c r="O112" s="106"/>
      <c r="Q112" s="106"/>
    </row>
    <row r="113" spans="8:17" ht="12.75">
      <c r="H113" s="106"/>
      <c r="I113" s="106"/>
      <c r="J113" s="106"/>
      <c r="K113" s="106"/>
      <c r="L113" s="106"/>
      <c r="M113" s="106"/>
      <c r="N113" s="106"/>
      <c r="O113" s="106"/>
      <c r="Q113" s="106"/>
    </row>
    <row r="114" spans="8:17" ht="12.75">
      <c r="H114" s="106"/>
      <c r="I114" s="106"/>
      <c r="J114" s="106"/>
      <c r="K114" s="106"/>
      <c r="L114" s="106"/>
      <c r="M114" s="106"/>
      <c r="N114" s="106"/>
      <c r="O114" s="106"/>
      <c r="Q114" s="106"/>
    </row>
    <row r="115" spans="8:17" ht="12.75">
      <c r="H115" s="106"/>
      <c r="I115" s="106"/>
      <c r="J115" s="106"/>
      <c r="K115" s="106"/>
      <c r="L115" s="106"/>
      <c r="M115" s="106"/>
      <c r="N115" s="106"/>
      <c r="O115" s="106"/>
      <c r="Q115" s="106"/>
    </row>
    <row r="116" spans="8:17" ht="12.75">
      <c r="H116" s="106"/>
      <c r="I116" s="106"/>
      <c r="J116" s="106"/>
      <c r="K116" s="106"/>
      <c r="L116" s="106"/>
      <c r="M116" s="106"/>
      <c r="N116" s="106"/>
      <c r="O116" s="106"/>
      <c r="Q116" s="106"/>
    </row>
    <row r="117" spans="8:17" ht="12.75">
      <c r="H117" s="106"/>
      <c r="I117" s="106"/>
      <c r="J117" s="106"/>
      <c r="K117" s="106"/>
      <c r="L117" s="106"/>
      <c r="M117" s="106"/>
      <c r="N117" s="106"/>
      <c r="O117" s="106"/>
      <c r="Q117" s="106"/>
    </row>
    <row r="118" spans="8:17" ht="12.75">
      <c r="H118" s="106"/>
      <c r="I118" s="106"/>
      <c r="J118" s="106"/>
      <c r="K118" s="106"/>
      <c r="L118" s="106"/>
      <c r="M118" s="106"/>
      <c r="N118" s="106"/>
      <c r="O118" s="106"/>
      <c r="Q118" s="106"/>
    </row>
    <row r="119" spans="8:17" ht="12.75">
      <c r="H119" s="106"/>
      <c r="I119" s="106"/>
      <c r="J119" s="106"/>
      <c r="K119" s="106"/>
      <c r="L119" s="106"/>
      <c r="M119" s="106"/>
      <c r="N119" s="106"/>
      <c r="O119" s="106"/>
      <c r="Q119" s="106"/>
    </row>
    <row r="120" spans="8:17" ht="12.75">
      <c r="H120" s="106"/>
      <c r="I120" s="106"/>
      <c r="J120" s="106"/>
      <c r="K120" s="106"/>
      <c r="L120" s="106"/>
      <c r="M120" s="106"/>
      <c r="N120" s="106"/>
      <c r="O120" s="106"/>
      <c r="Q120" s="106"/>
    </row>
    <row r="121" spans="8:17" ht="12.75">
      <c r="H121" s="106"/>
      <c r="I121" s="106"/>
      <c r="J121" s="106"/>
      <c r="K121" s="106"/>
      <c r="L121" s="106"/>
      <c r="M121" s="106"/>
      <c r="N121" s="106"/>
      <c r="O121" s="106"/>
      <c r="Q121" s="106"/>
    </row>
    <row r="122" spans="8:17" ht="12.75">
      <c r="H122" s="106"/>
      <c r="I122" s="106"/>
      <c r="J122" s="106"/>
      <c r="K122" s="106"/>
      <c r="L122" s="106"/>
      <c r="M122" s="106"/>
      <c r="N122" s="106"/>
      <c r="O122" s="106"/>
      <c r="Q122" s="106"/>
    </row>
    <row r="123" spans="8:17" ht="12.75">
      <c r="H123" s="106"/>
      <c r="I123" s="106"/>
      <c r="J123" s="106"/>
      <c r="K123" s="106"/>
      <c r="L123" s="106"/>
      <c r="M123" s="106"/>
      <c r="N123" s="106"/>
      <c r="O123" s="106"/>
      <c r="Q123" s="106"/>
    </row>
    <row r="124" spans="8:17" ht="12.75">
      <c r="H124" s="106"/>
      <c r="I124" s="106"/>
      <c r="J124" s="106"/>
      <c r="K124" s="106"/>
      <c r="L124" s="106"/>
      <c r="M124" s="106"/>
      <c r="N124" s="106"/>
      <c r="O124" s="106"/>
      <c r="Q124" s="106"/>
    </row>
    <row r="125" spans="8:17" ht="12.75">
      <c r="H125" s="106"/>
      <c r="I125" s="106"/>
      <c r="J125" s="106"/>
      <c r="K125" s="106"/>
      <c r="L125" s="106"/>
      <c r="M125" s="106"/>
      <c r="N125" s="106"/>
      <c r="O125" s="106"/>
      <c r="Q125" s="106"/>
    </row>
    <row r="126" spans="8:17" ht="12.75">
      <c r="H126" s="106"/>
      <c r="I126" s="106"/>
      <c r="J126" s="106"/>
      <c r="K126" s="106"/>
      <c r="L126" s="106"/>
      <c r="M126" s="106"/>
      <c r="N126" s="106"/>
      <c r="O126" s="106"/>
      <c r="Q126" s="106"/>
    </row>
    <row r="127" spans="8:17" ht="12.75">
      <c r="H127" s="106"/>
      <c r="I127" s="106"/>
      <c r="J127" s="106"/>
      <c r="K127" s="106"/>
      <c r="L127" s="106"/>
      <c r="M127" s="106"/>
      <c r="N127" s="106"/>
      <c r="O127" s="106"/>
      <c r="Q127" s="106"/>
    </row>
    <row r="128" spans="8:17" ht="12.75">
      <c r="H128" s="106"/>
      <c r="I128" s="106"/>
      <c r="J128" s="106"/>
      <c r="K128" s="106"/>
      <c r="L128" s="106"/>
      <c r="M128" s="106"/>
      <c r="N128" s="106"/>
      <c r="O128" s="106"/>
      <c r="Q128" s="106"/>
    </row>
    <row r="129" spans="8:17" ht="12.75">
      <c r="H129" s="106"/>
      <c r="I129" s="106"/>
      <c r="J129" s="106"/>
      <c r="K129" s="106"/>
      <c r="L129" s="106"/>
      <c r="M129" s="106"/>
      <c r="N129" s="106"/>
      <c r="O129" s="106"/>
      <c r="Q129" s="106"/>
    </row>
    <row r="130" spans="8:17" ht="12.75">
      <c r="H130" s="106"/>
      <c r="I130" s="106"/>
      <c r="J130" s="106"/>
      <c r="K130" s="106"/>
      <c r="L130" s="106"/>
      <c r="M130" s="106"/>
      <c r="N130" s="106"/>
      <c r="O130" s="106"/>
      <c r="Q130" s="106"/>
    </row>
    <row r="131" spans="8:17" ht="12.75">
      <c r="H131" s="106"/>
      <c r="I131" s="106"/>
      <c r="J131" s="106"/>
      <c r="K131" s="106"/>
      <c r="L131" s="106"/>
      <c r="M131" s="106"/>
      <c r="N131" s="106"/>
      <c r="O131" s="106"/>
      <c r="Q131" s="106"/>
    </row>
    <row r="132" spans="8:17" ht="12.75">
      <c r="H132" s="106"/>
      <c r="I132" s="106"/>
      <c r="J132" s="106"/>
      <c r="K132" s="106"/>
      <c r="L132" s="106"/>
      <c r="M132" s="106"/>
      <c r="N132" s="106"/>
      <c r="O132" s="106"/>
      <c r="Q132" s="106"/>
    </row>
    <row r="133" spans="8:17" ht="12.75">
      <c r="H133" s="106"/>
      <c r="I133" s="106"/>
      <c r="J133" s="106"/>
      <c r="K133" s="106"/>
      <c r="L133" s="106"/>
      <c r="M133" s="106"/>
      <c r="N133" s="106"/>
      <c r="O133" s="106"/>
      <c r="Q133" s="106"/>
    </row>
    <row r="134" spans="8:17" ht="12.75">
      <c r="H134" s="106"/>
      <c r="I134" s="106"/>
      <c r="J134" s="106"/>
      <c r="K134" s="106"/>
      <c r="L134" s="106"/>
      <c r="M134" s="106"/>
      <c r="N134" s="106"/>
      <c r="O134" s="106"/>
      <c r="Q134" s="106"/>
    </row>
    <row r="135" spans="8:17" ht="12.75">
      <c r="H135" s="106"/>
      <c r="I135" s="106"/>
      <c r="J135" s="106"/>
      <c r="K135" s="106"/>
      <c r="L135" s="106"/>
      <c r="M135" s="106"/>
      <c r="N135" s="106"/>
      <c r="O135" s="106"/>
      <c r="Q135" s="106"/>
    </row>
    <row r="136" spans="8:17" ht="12.75">
      <c r="H136" s="106"/>
      <c r="I136" s="106"/>
      <c r="J136" s="106"/>
      <c r="K136" s="106"/>
      <c r="L136" s="106"/>
      <c r="M136" s="106"/>
      <c r="N136" s="106"/>
      <c r="O136" s="106"/>
      <c r="Q136" s="106"/>
    </row>
    <row r="137" spans="8:17" ht="12.75">
      <c r="H137" s="106"/>
      <c r="I137" s="106"/>
      <c r="J137" s="106"/>
      <c r="K137" s="106"/>
      <c r="L137" s="106"/>
      <c r="M137" s="106"/>
      <c r="N137" s="106"/>
      <c r="O137" s="106"/>
      <c r="Q137" s="106"/>
    </row>
    <row r="138" spans="8:17" ht="12.75">
      <c r="H138" s="106"/>
      <c r="I138" s="106"/>
      <c r="J138" s="106"/>
      <c r="K138" s="106"/>
      <c r="L138" s="106"/>
      <c r="M138" s="106"/>
      <c r="N138" s="106"/>
      <c r="O138" s="106"/>
      <c r="Q138" s="106"/>
    </row>
    <row r="139" spans="8:17" ht="12.75">
      <c r="H139" s="106"/>
      <c r="I139" s="106"/>
      <c r="J139" s="106"/>
      <c r="K139" s="106"/>
      <c r="L139" s="106"/>
      <c r="M139" s="106"/>
      <c r="N139" s="106"/>
      <c r="O139" s="106"/>
      <c r="Q139" s="106"/>
    </row>
    <row r="140" spans="8:17" ht="12.75">
      <c r="H140" s="106"/>
      <c r="I140" s="106"/>
      <c r="J140" s="106"/>
      <c r="K140" s="106"/>
      <c r="L140" s="106"/>
      <c r="M140" s="106"/>
      <c r="N140" s="106"/>
      <c r="O140" s="106"/>
      <c r="Q140" s="106"/>
    </row>
    <row r="141" spans="8:17" ht="12.75">
      <c r="H141" s="106"/>
      <c r="I141" s="106"/>
      <c r="J141" s="106"/>
      <c r="K141" s="106"/>
      <c r="L141" s="106"/>
      <c r="M141" s="106"/>
      <c r="N141" s="106"/>
      <c r="O141" s="106"/>
      <c r="Q141" s="106"/>
    </row>
    <row r="142" spans="8:17" ht="12.75">
      <c r="H142" s="106"/>
      <c r="I142" s="106"/>
      <c r="J142" s="106"/>
      <c r="K142" s="106"/>
      <c r="L142" s="106"/>
      <c r="M142" s="106"/>
      <c r="N142" s="106"/>
      <c r="O142" s="106"/>
      <c r="Q142" s="106"/>
    </row>
    <row r="143" spans="8:17" ht="12.75">
      <c r="H143" s="106"/>
      <c r="I143" s="106"/>
      <c r="J143" s="106"/>
      <c r="K143" s="106"/>
      <c r="L143" s="106"/>
      <c r="M143" s="106"/>
      <c r="N143" s="106"/>
      <c r="O143" s="106"/>
      <c r="Q143" s="106"/>
    </row>
    <row r="144" spans="8:17" ht="12.75">
      <c r="H144" s="106"/>
      <c r="I144" s="106"/>
      <c r="J144" s="106"/>
      <c r="K144" s="106"/>
      <c r="L144" s="106"/>
      <c r="M144" s="106"/>
      <c r="N144" s="106"/>
      <c r="O144" s="106"/>
      <c r="Q144" s="106"/>
    </row>
    <row r="145" spans="8:17" ht="12.75">
      <c r="H145" s="106"/>
      <c r="I145" s="106"/>
      <c r="J145" s="106"/>
      <c r="K145" s="106"/>
      <c r="L145" s="106"/>
      <c r="M145" s="106"/>
      <c r="N145" s="106"/>
      <c r="O145" s="106"/>
      <c r="Q145" s="106"/>
    </row>
    <row r="146" spans="8:17" ht="12.75">
      <c r="H146" s="106"/>
      <c r="I146" s="106"/>
      <c r="J146" s="106"/>
      <c r="K146" s="106"/>
      <c r="L146" s="106"/>
      <c r="M146" s="106"/>
      <c r="N146" s="106"/>
      <c r="O146" s="106"/>
      <c r="Q146" s="106"/>
    </row>
    <row r="147" spans="8:17" ht="12.75">
      <c r="H147" s="106"/>
      <c r="I147" s="106"/>
      <c r="J147" s="106"/>
      <c r="K147" s="106"/>
      <c r="L147" s="106"/>
      <c r="M147" s="106"/>
      <c r="N147" s="106"/>
      <c r="O147" s="106"/>
      <c r="Q147" s="106"/>
    </row>
    <row r="148" spans="8:17" ht="12.75">
      <c r="H148" s="106"/>
      <c r="I148" s="106"/>
      <c r="J148" s="106"/>
      <c r="K148" s="106"/>
      <c r="L148" s="106"/>
      <c r="M148" s="106"/>
      <c r="N148" s="106"/>
      <c r="O148" s="106"/>
      <c r="Q148" s="106"/>
    </row>
    <row r="149" spans="8:17" ht="12.75">
      <c r="H149" s="106"/>
      <c r="I149" s="106"/>
      <c r="J149" s="106"/>
      <c r="K149" s="106"/>
      <c r="L149" s="106"/>
      <c r="M149" s="106"/>
      <c r="N149" s="106"/>
      <c r="O149" s="106"/>
      <c r="Q149" s="106"/>
    </row>
    <row r="150" spans="8:17" ht="12.75">
      <c r="H150" s="106"/>
      <c r="I150" s="106"/>
      <c r="J150" s="106"/>
      <c r="K150" s="106"/>
      <c r="L150" s="106"/>
      <c r="M150" s="106"/>
      <c r="N150" s="106"/>
      <c r="O150" s="106"/>
      <c r="Q150" s="106"/>
    </row>
    <row r="151" spans="8:17" ht="12.75">
      <c r="H151" s="106"/>
      <c r="I151" s="106"/>
      <c r="J151" s="106"/>
      <c r="K151" s="106"/>
      <c r="L151" s="106"/>
      <c r="M151" s="106"/>
      <c r="N151" s="106"/>
      <c r="O151" s="106"/>
      <c r="Q151" s="106"/>
    </row>
    <row r="152" spans="8:17" ht="12.75">
      <c r="H152" s="106"/>
      <c r="I152" s="106"/>
      <c r="J152" s="106"/>
      <c r="K152" s="106"/>
      <c r="L152" s="106"/>
      <c r="M152" s="106"/>
      <c r="N152" s="106"/>
      <c r="O152" s="106"/>
      <c r="Q152" s="106"/>
    </row>
    <row r="153" spans="8:17" ht="12.75">
      <c r="H153" s="106"/>
      <c r="I153" s="106"/>
      <c r="J153" s="106"/>
      <c r="K153" s="106"/>
      <c r="L153" s="106"/>
      <c r="M153" s="106"/>
      <c r="N153" s="106"/>
      <c r="O153" s="106"/>
      <c r="Q153" s="106"/>
    </row>
    <row r="154" spans="8:17" ht="12.75">
      <c r="H154" s="106"/>
      <c r="I154" s="106"/>
      <c r="J154" s="106"/>
      <c r="K154" s="106"/>
      <c r="L154" s="106"/>
      <c r="M154" s="106"/>
      <c r="N154" s="106"/>
      <c r="O154" s="106"/>
      <c r="Q154" s="106"/>
    </row>
    <row r="155" spans="8:17" ht="12.75">
      <c r="H155" s="106"/>
      <c r="I155" s="106"/>
      <c r="J155" s="106"/>
      <c r="K155" s="106"/>
      <c r="L155" s="106"/>
      <c r="M155" s="106"/>
      <c r="N155" s="106"/>
      <c r="O155" s="106"/>
      <c r="Q155" s="106"/>
    </row>
    <row r="156" spans="8:17" ht="12.75">
      <c r="H156" s="106"/>
      <c r="I156" s="106"/>
      <c r="J156" s="106"/>
      <c r="K156" s="106"/>
      <c r="L156" s="106"/>
      <c r="M156" s="106"/>
      <c r="N156" s="106"/>
      <c r="O156" s="106"/>
      <c r="Q156" s="106"/>
    </row>
    <row r="157" spans="8:17" ht="12.75">
      <c r="H157" s="106"/>
      <c r="I157" s="106"/>
      <c r="J157" s="106"/>
      <c r="K157" s="106"/>
      <c r="L157" s="106"/>
      <c r="M157" s="106"/>
      <c r="N157" s="106"/>
      <c r="O157" s="106"/>
      <c r="Q157" s="106"/>
    </row>
    <row r="158" spans="8:17" ht="12.75">
      <c r="H158" s="106"/>
      <c r="I158" s="106"/>
      <c r="J158" s="106"/>
      <c r="K158" s="106"/>
      <c r="L158" s="106"/>
      <c r="M158" s="106"/>
      <c r="N158" s="106"/>
      <c r="O158" s="106"/>
      <c r="Q158" s="106"/>
    </row>
    <row r="159" spans="8:17" ht="12.75">
      <c r="H159" s="106"/>
      <c r="I159" s="106"/>
      <c r="J159" s="106"/>
      <c r="K159" s="106"/>
      <c r="L159" s="106"/>
      <c r="M159" s="106"/>
      <c r="N159" s="106"/>
      <c r="O159" s="106"/>
      <c r="Q159" s="106"/>
    </row>
    <row r="160" spans="8:17" ht="12.75">
      <c r="H160" s="106"/>
      <c r="I160" s="106"/>
      <c r="J160" s="106"/>
      <c r="K160" s="106"/>
      <c r="L160" s="106"/>
      <c r="M160" s="106"/>
      <c r="N160" s="106"/>
      <c r="O160" s="106"/>
      <c r="Q160" s="106"/>
    </row>
    <row r="161" spans="8:17" ht="12.75">
      <c r="H161" s="106"/>
      <c r="I161" s="106"/>
      <c r="J161" s="106"/>
      <c r="K161" s="106"/>
      <c r="L161" s="106"/>
      <c r="M161" s="106"/>
      <c r="N161" s="106"/>
      <c r="O161" s="106"/>
      <c r="Q161" s="106"/>
    </row>
    <row r="162" spans="8:17" ht="12.75">
      <c r="H162" s="106"/>
      <c r="I162" s="106"/>
      <c r="J162" s="106"/>
      <c r="K162" s="106"/>
      <c r="L162" s="106"/>
      <c r="M162" s="106"/>
      <c r="N162" s="106"/>
      <c r="O162" s="106"/>
      <c r="Q162" s="106"/>
    </row>
    <row r="163" spans="8:17" ht="12.75">
      <c r="H163" s="106"/>
      <c r="I163" s="106"/>
      <c r="J163" s="106"/>
      <c r="K163" s="106"/>
      <c r="L163" s="106"/>
      <c r="M163" s="106"/>
      <c r="N163" s="106"/>
      <c r="O163" s="106"/>
      <c r="Q163" s="106"/>
    </row>
    <row r="164" spans="8:17" ht="12.75">
      <c r="H164" s="106"/>
      <c r="I164" s="106"/>
      <c r="J164" s="106"/>
      <c r="K164" s="106"/>
      <c r="L164" s="106"/>
      <c r="M164" s="106"/>
      <c r="N164" s="106"/>
      <c r="O164" s="106"/>
      <c r="Q164" s="106"/>
    </row>
    <row r="165" spans="8:17" ht="12.75">
      <c r="H165" s="106"/>
      <c r="I165" s="106"/>
      <c r="J165" s="106"/>
      <c r="K165" s="106"/>
      <c r="L165" s="106"/>
      <c r="M165" s="106"/>
      <c r="N165" s="106"/>
      <c r="O165" s="106"/>
      <c r="Q165" s="106"/>
    </row>
    <row r="166" spans="8:17" ht="12.75">
      <c r="H166" s="106"/>
      <c r="I166" s="106"/>
      <c r="J166" s="106"/>
      <c r="K166" s="106"/>
      <c r="L166" s="106"/>
      <c r="M166" s="106"/>
      <c r="N166" s="106"/>
      <c r="O166" s="106"/>
      <c r="Q166" s="106"/>
    </row>
    <row r="167" spans="8:17" ht="12.75">
      <c r="H167" s="106"/>
      <c r="I167" s="106"/>
      <c r="J167" s="106"/>
      <c r="K167" s="106"/>
      <c r="L167" s="106"/>
      <c r="M167" s="106"/>
      <c r="N167" s="106"/>
      <c r="O167" s="106"/>
      <c r="Q167" s="106"/>
    </row>
    <row r="168" spans="8:17" ht="12.75">
      <c r="H168" s="106"/>
      <c r="I168" s="106"/>
      <c r="J168" s="106"/>
      <c r="K168" s="106"/>
      <c r="L168" s="106"/>
      <c r="M168" s="106"/>
      <c r="N168" s="106"/>
      <c r="O168" s="106"/>
      <c r="Q168" s="106"/>
    </row>
  </sheetData>
  <sheetProtection/>
  <mergeCells count="2">
    <mergeCell ref="A2:P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1"/>
  <headerFooter alignWithMargins="0">
    <oddHeader>&amp;R3/1. sz. melléklet
.../2013. (...) Egyek Önk.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R78"/>
  <sheetViews>
    <sheetView tabSelected="1" view="pageBreakPreview" zoomScaleSheetLayoutView="100" workbookViewId="0" topLeftCell="K22">
      <selection activeCell="R33" sqref="R33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7" width="17.625" style="0" customWidth="1"/>
    <col min="8" max="11" width="18.00390625" style="0" customWidth="1"/>
    <col min="12" max="12" width="12.625" style="0" customWidth="1"/>
    <col min="13" max="13" width="17.875" style="0" customWidth="1"/>
    <col min="14" max="15" width="18.00390625" style="0" customWidth="1"/>
    <col min="16" max="16" width="28.00390625" style="106" customWidth="1"/>
    <col min="17" max="17" width="17.625" style="0" customWidth="1"/>
  </cols>
  <sheetData>
    <row r="3" spans="1:16" ht="15.75">
      <c r="A3" s="724" t="s">
        <v>324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6"/>
      <c r="M3" s="726"/>
      <c r="N3" s="726"/>
      <c r="O3" s="726"/>
      <c r="P3" s="726"/>
    </row>
    <row r="7" ht="13.5" thickBot="1">
      <c r="P7" s="422"/>
    </row>
    <row r="8" spans="1:18" ht="102" customHeight="1" thickBot="1">
      <c r="A8" s="659" t="s">
        <v>62</v>
      </c>
      <c r="B8" s="199" t="s">
        <v>204</v>
      </c>
      <c r="C8" s="199" t="s">
        <v>200</v>
      </c>
      <c r="D8" s="199" t="s">
        <v>21</v>
      </c>
      <c r="E8" s="199" t="s">
        <v>310</v>
      </c>
      <c r="F8" s="199" t="s">
        <v>443</v>
      </c>
      <c r="G8" s="228" t="s">
        <v>303</v>
      </c>
      <c r="H8" s="199" t="s">
        <v>304</v>
      </c>
      <c r="I8" s="199" t="s">
        <v>308</v>
      </c>
      <c r="J8" s="199" t="s">
        <v>320</v>
      </c>
      <c r="K8" s="199" t="s">
        <v>309</v>
      </c>
      <c r="L8" s="199" t="s">
        <v>64</v>
      </c>
      <c r="M8" s="199" t="s">
        <v>83</v>
      </c>
      <c r="N8" s="199" t="s">
        <v>305</v>
      </c>
      <c r="O8" s="199" t="s">
        <v>322</v>
      </c>
      <c r="P8" s="199" t="s">
        <v>333</v>
      </c>
      <c r="Q8" s="358" t="s">
        <v>29</v>
      </c>
      <c r="R8" s="331" t="s">
        <v>323</v>
      </c>
    </row>
    <row r="9" spans="1:18" ht="21" customHeight="1" thickBot="1">
      <c r="A9" s="660"/>
      <c r="B9" s="35" t="s">
        <v>244</v>
      </c>
      <c r="C9" s="35" t="s">
        <v>243</v>
      </c>
      <c r="D9" s="35" t="s">
        <v>243</v>
      </c>
      <c r="E9" s="35" t="s">
        <v>243</v>
      </c>
      <c r="F9" s="35" t="s">
        <v>243</v>
      </c>
      <c r="G9" s="35" t="s">
        <v>243</v>
      </c>
      <c r="H9" s="35" t="s">
        <v>243</v>
      </c>
      <c r="I9" s="35"/>
      <c r="J9" s="35"/>
      <c r="K9" s="35"/>
      <c r="L9" s="35" t="s">
        <v>243</v>
      </c>
      <c r="M9" s="35" t="s">
        <v>243</v>
      </c>
      <c r="N9" s="35" t="s">
        <v>243</v>
      </c>
      <c r="O9" s="35" t="s">
        <v>243</v>
      </c>
      <c r="P9" s="35" t="s">
        <v>244</v>
      </c>
      <c r="Q9" s="423" t="s">
        <v>243</v>
      </c>
      <c r="R9" s="324" t="s">
        <v>243</v>
      </c>
    </row>
    <row r="10" spans="1:18" s="159" customFormat="1" ht="21" customHeight="1" thickBot="1">
      <c r="A10" s="229" t="s">
        <v>156</v>
      </c>
      <c r="B10" s="102"/>
      <c r="C10" s="102"/>
      <c r="D10" s="147">
        <v>2725</v>
      </c>
      <c r="E10" s="147"/>
      <c r="F10" s="147"/>
      <c r="G10" s="158">
        <v>103</v>
      </c>
      <c r="H10" s="102">
        <v>1237</v>
      </c>
      <c r="I10" s="102"/>
      <c r="J10" s="102"/>
      <c r="K10" s="102"/>
      <c r="L10" s="147"/>
      <c r="M10" s="147"/>
      <c r="N10" s="102"/>
      <c r="O10" s="102"/>
      <c r="P10" s="102"/>
      <c r="Q10" s="261">
        <f aca="true" t="shared" si="0" ref="Q10:Q56">SUM(B10:P10)</f>
        <v>4065</v>
      </c>
      <c r="R10" s="325"/>
    </row>
    <row r="11" spans="1:18" s="159" customFormat="1" ht="21" customHeight="1" thickBot="1">
      <c r="A11" s="229" t="s">
        <v>180</v>
      </c>
      <c r="B11" s="102"/>
      <c r="C11" s="102"/>
      <c r="D11" s="147"/>
      <c r="E11" s="147"/>
      <c r="F11" s="147"/>
      <c r="G11" s="158"/>
      <c r="H11" s="102">
        <v>928</v>
      </c>
      <c r="I11" s="102"/>
      <c r="J11" s="102"/>
      <c r="K11" s="102"/>
      <c r="L11" s="147"/>
      <c r="M11" s="147">
        <v>332532</v>
      </c>
      <c r="N11" s="102"/>
      <c r="O11" s="102"/>
      <c r="P11" s="102"/>
      <c r="Q11" s="261">
        <f t="shared" si="0"/>
        <v>333460</v>
      </c>
      <c r="R11" s="326"/>
    </row>
    <row r="12" spans="1:18" s="159" customFormat="1" ht="21" customHeight="1" thickBot="1">
      <c r="A12" s="229" t="s">
        <v>157</v>
      </c>
      <c r="B12" s="102"/>
      <c r="C12" s="102"/>
      <c r="D12" s="147"/>
      <c r="E12" s="147"/>
      <c r="F12" s="147"/>
      <c r="G12" s="158"/>
      <c r="H12" s="102"/>
      <c r="I12" s="102"/>
      <c r="J12" s="102"/>
      <c r="K12" s="102"/>
      <c r="L12" s="147"/>
      <c r="M12" s="147">
        <v>7027</v>
      </c>
      <c r="N12" s="102"/>
      <c r="O12" s="102"/>
      <c r="P12" s="102"/>
      <c r="Q12" s="261">
        <f t="shared" si="0"/>
        <v>7027</v>
      </c>
      <c r="R12" s="322"/>
    </row>
    <row r="13" spans="1:18" ht="21" customHeight="1" thickBot="1">
      <c r="A13" s="229" t="s">
        <v>158</v>
      </c>
      <c r="B13" s="102"/>
      <c r="C13" s="102"/>
      <c r="D13" s="147"/>
      <c r="E13" s="147"/>
      <c r="F13" s="147"/>
      <c r="G13" s="158"/>
      <c r="H13" s="102"/>
      <c r="I13" s="102"/>
      <c r="J13" s="102"/>
      <c r="K13" s="102"/>
      <c r="L13" s="147"/>
      <c r="M13" s="147">
        <v>1143</v>
      </c>
      <c r="N13" s="102"/>
      <c r="O13" s="102"/>
      <c r="P13" s="102"/>
      <c r="Q13" s="261">
        <f t="shared" si="0"/>
        <v>1143</v>
      </c>
      <c r="R13" s="120"/>
    </row>
    <row r="14" spans="1:18" ht="21" customHeight="1" thickBot="1">
      <c r="A14" s="229" t="s">
        <v>159</v>
      </c>
      <c r="B14" s="102"/>
      <c r="C14" s="102"/>
      <c r="D14" s="147">
        <v>19</v>
      </c>
      <c r="E14" s="147"/>
      <c r="F14" s="147"/>
      <c r="G14" s="158"/>
      <c r="H14" s="102"/>
      <c r="I14" s="102"/>
      <c r="J14" s="102">
        <v>12626</v>
      </c>
      <c r="K14" s="102"/>
      <c r="L14" s="147">
        <v>11186</v>
      </c>
      <c r="M14" s="147">
        <v>31789</v>
      </c>
      <c r="N14" s="102"/>
      <c r="O14" s="102"/>
      <c r="P14" s="102"/>
      <c r="Q14" s="327">
        <f t="shared" si="0"/>
        <v>55620</v>
      </c>
      <c r="R14" s="328"/>
    </row>
    <row r="15" spans="1:18" ht="21" customHeight="1" thickBot="1">
      <c r="A15" s="229" t="s">
        <v>193</v>
      </c>
      <c r="B15" s="102"/>
      <c r="C15" s="102"/>
      <c r="D15" s="147">
        <v>10254</v>
      </c>
      <c r="E15" s="147"/>
      <c r="F15" s="147"/>
      <c r="G15" s="158">
        <v>401</v>
      </c>
      <c r="H15" s="102">
        <v>928</v>
      </c>
      <c r="I15" s="102"/>
      <c r="J15" s="102"/>
      <c r="K15" s="102"/>
      <c r="L15" s="147"/>
      <c r="M15" s="147"/>
      <c r="N15" s="102"/>
      <c r="O15" s="102"/>
      <c r="P15" s="102"/>
      <c r="Q15" s="327">
        <f t="shared" si="0"/>
        <v>11583</v>
      </c>
      <c r="R15" s="328"/>
    </row>
    <row r="16" spans="1:18" ht="21" customHeight="1" thickBot="1">
      <c r="A16" s="118" t="s">
        <v>191</v>
      </c>
      <c r="B16" s="102"/>
      <c r="C16" s="102"/>
      <c r="D16" s="147">
        <v>1743</v>
      </c>
      <c r="E16" s="147"/>
      <c r="F16" s="147"/>
      <c r="G16" s="103"/>
      <c r="H16" s="102">
        <v>6656</v>
      </c>
      <c r="I16" s="102"/>
      <c r="J16" s="102"/>
      <c r="K16" s="102"/>
      <c r="L16" s="147"/>
      <c r="M16" s="102"/>
      <c r="N16" s="102"/>
      <c r="O16" s="102"/>
      <c r="P16" s="102"/>
      <c r="Q16" s="327">
        <f t="shared" si="0"/>
        <v>8399</v>
      </c>
      <c r="R16" s="328"/>
    </row>
    <row r="17" spans="1:18" ht="21" customHeight="1" thickBot="1">
      <c r="A17" s="118" t="s">
        <v>192</v>
      </c>
      <c r="B17" s="102"/>
      <c r="C17" s="102"/>
      <c r="D17" s="147">
        <v>7420</v>
      </c>
      <c r="E17" s="147"/>
      <c r="F17" s="147"/>
      <c r="G17" s="103"/>
      <c r="H17" s="102">
        <v>4602</v>
      </c>
      <c r="I17" s="102"/>
      <c r="J17" s="102"/>
      <c r="K17" s="102"/>
      <c r="L17" s="147"/>
      <c r="M17" s="102"/>
      <c r="N17" s="102"/>
      <c r="O17" s="102"/>
      <c r="P17" s="102"/>
      <c r="Q17" s="327">
        <f t="shared" si="0"/>
        <v>12022</v>
      </c>
      <c r="R17" s="328"/>
    </row>
    <row r="18" spans="1:18" ht="21" customHeight="1" thickBot="1">
      <c r="A18" s="117" t="s">
        <v>154</v>
      </c>
      <c r="B18" s="102">
        <v>18599</v>
      </c>
      <c r="C18" s="102">
        <v>4970</v>
      </c>
      <c r="D18" s="147">
        <v>100</v>
      </c>
      <c r="E18" s="147"/>
      <c r="F18" s="147"/>
      <c r="G18" s="103"/>
      <c r="H18" s="102">
        <v>465</v>
      </c>
      <c r="I18" s="102"/>
      <c r="J18" s="102"/>
      <c r="K18" s="102"/>
      <c r="L18" s="119"/>
      <c r="M18" s="119"/>
      <c r="N18" s="102"/>
      <c r="O18" s="102"/>
      <c r="P18" s="102"/>
      <c r="Q18" s="327">
        <f t="shared" si="0"/>
        <v>24134</v>
      </c>
      <c r="R18" s="329">
        <v>1</v>
      </c>
    </row>
    <row r="19" spans="1:18" ht="21" customHeight="1" thickBot="1">
      <c r="A19" s="229" t="s">
        <v>268</v>
      </c>
      <c r="B19" s="102"/>
      <c r="C19" s="102"/>
      <c r="D19" s="147"/>
      <c r="E19" s="147"/>
      <c r="F19" s="147"/>
      <c r="G19" s="158"/>
      <c r="H19" s="102"/>
      <c r="I19" s="102"/>
      <c r="J19" s="102"/>
      <c r="K19" s="102"/>
      <c r="L19" s="147"/>
      <c r="M19" s="147">
        <v>200</v>
      </c>
      <c r="N19" s="102"/>
      <c r="O19" s="102"/>
      <c r="P19" s="102"/>
      <c r="Q19" s="327">
        <f t="shared" si="0"/>
        <v>200</v>
      </c>
      <c r="R19" s="328"/>
    </row>
    <row r="20" spans="1:18" ht="21" customHeight="1" thickBot="1">
      <c r="A20" s="229" t="s">
        <v>162</v>
      </c>
      <c r="B20" s="102"/>
      <c r="C20" s="102"/>
      <c r="D20" s="147">
        <v>15009</v>
      </c>
      <c r="E20" s="147"/>
      <c r="F20" s="147"/>
      <c r="G20" s="158"/>
      <c r="H20" s="102">
        <v>769</v>
      </c>
      <c r="I20" s="102"/>
      <c r="J20" s="102"/>
      <c r="K20" s="102"/>
      <c r="L20" s="147"/>
      <c r="M20" s="147">
        <v>3391</v>
      </c>
      <c r="N20" s="102"/>
      <c r="O20" s="102"/>
      <c r="P20" s="102"/>
      <c r="Q20" s="327">
        <f t="shared" si="0"/>
        <v>19169</v>
      </c>
      <c r="R20" s="329"/>
    </row>
    <row r="21" spans="1:18" ht="21" customHeight="1" thickBot="1">
      <c r="A21" s="229" t="s">
        <v>269</v>
      </c>
      <c r="B21" s="102"/>
      <c r="C21" s="102"/>
      <c r="D21" s="147">
        <v>6687</v>
      </c>
      <c r="E21" s="147"/>
      <c r="F21" s="147"/>
      <c r="G21" s="158">
        <v>261</v>
      </c>
      <c r="H21" s="147">
        <v>8219</v>
      </c>
      <c r="I21" s="102"/>
      <c r="J21" s="102">
        <v>980</v>
      </c>
      <c r="K21" s="102"/>
      <c r="L21" s="147"/>
      <c r="M21" s="147">
        <v>11045</v>
      </c>
      <c r="N21" s="102"/>
      <c r="O21" s="102"/>
      <c r="P21" s="102"/>
      <c r="Q21" s="327">
        <f t="shared" si="0"/>
        <v>27192</v>
      </c>
      <c r="R21" s="328"/>
    </row>
    <row r="22" spans="1:18" ht="21" customHeight="1" thickBot="1">
      <c r="A22" s="229" t="s">
        <v>236</v>
      </c>
      <c r="B22" s="102"/>
      <c r="C22" s="102"/>
      <c r="D22" s="147">
        <v>6927</v>
      </c>
      <c r="E22" s="147"/>
      <c r="F22" s="147"/>
      <c r="G22" s="158"/>
      <c r="H22" s="102"/>
      <c r="I22" s="102"/>
      <c r="J22" s="102"/>
      <c r="K22" s="102"/>
      <c r="L22" s="147"/>
      <c r="M22" s="147"/>
      <c r="N22" s="102"/>
      <c r="O22" s="102"/>
      <c r="P22" s="102"/>
      <c r="Q22" s="327">
        <f t="shared" si="0"/>
        <v>6927</v>
      </c>
      <c r="R22" s="330"/>
    </row>
    <row r="23" spans="1:18" ht="21" customHeight="1" thickBot="1">
      <c r="A23" s="229" t="s">
        <v>163</v>
      </c>
      <c r="B23" s="102"/>
      <c r="C23" s="102"/>
      <c r="D23" s="147">
        <v>1614</v>
      </c>
      <c r="E23" s="147"/>
      <c r="F23" s="147"/>
      <c r="G23" s="158"/>
      <c r="H23" s="102"/>
      <c r="I23" s="102"/>
      <c r="J23" s="102"/>
      <c r="K23" s="102"/>
      <c r="L23" s="147"/>
      <c r="M23" s="147"/>
      <c r="N23" s="102">
        <v>101778</v>
      </c>
      <c r="O23" s="102">
        <v>3984</v>
      </c>
      <c r="P23" s="102"/>
      <c r="Q23" s="327">
        <f t="shared" si="0"/>
        <v>107376</v>
      </c>
      <c r="R23" s="328"/>
    </row>
    <row r="24" spans="1:18" ht="21" customHeight="1" thickBot="1">
      <c r="A24" s="229" t="s">
        <v>482</v>
      </c>
      <c r="B24" s="102"/>
      <c r="C24" s="102"/>
      <c r="D24" s="147">
        <v>364</v>
      </c>
      <c r="E24" s="147"/>
      <c r="F24" s="147"/>
      <c r="G24" s="158"/>
      <c r="H24" s="102"/>
      <c r="I24" s="102"/>
      <c r="J24" s="102"/>
      <c r="K24" s="102"/>
      <c r="L24" s="147"/>
      <c r="M24" s="147"/>
      <c r="N24" s="102">
        <v>7035</v>
      </c>
      <c r="O24" s="102">
        <v>4388</v>
      </c>
      <c r="P24" s="102"/>
      <c r="Q24" s="327">
        <f t="shared" si="0"/>
        <v>11787</v>
      </c>
      <c r="R24" s="330"/>
    </row>
    <row r="25" spans="1:18" ht="21" customHeight="1" thickBot="1">
      <c r="A25" s="229" t="s">
        <v>444</v>
      </c>
      <c r="B25" s="102"/>
      <c r="C25" s="102"/>
      <c r="D25" s="147"/>
      <c r="E25" s="147"/>
      <c r="F25" s="147"/>
      <c r="G25" s="158"/>
      <c r="H25" s="102"/>
      <c r="I25" s="102"/>
      <c r="J25" s="102"/>
      <c r="K25" s="102"/>
      <c r="L25" s="147"/>
      <c r="M25" s="147"/>
      <c r="N25" s="102"/>
      <c r="O25" s="102"/>
      <c r="P25" s="102">
        <v>26470</v>
      </c>
      <c r="Q25" s="327">
        <f t="shared" si="0"/>
        <v>26470</v>
      </c>
      <c r="R25" s="330"/>
    </row>
    <row r="26" spans="1:18" ht="21" customHeight="1" thickBot="1">
      <c r="A26" s="229" t="s">
        <v>484</v>
      </c>
      <c r="B26" s="102"/>
      <c r="C26" s="102"/>
      <c r="D26" s="147"/>
      <c r="E26" s="147"/>
      <c r="F26" s="147"/>
      <c r="G26" s="158"/>
      <c r="H26" s="102"/>
      <c r="I26" s="102"/>
      <c r="J26" s="102"/>
      <c r="K26" s="102"/>
      <c r="L26" s="147"/>
      <c r="M26" s="147"/>
      <c r="N26" s="102"/>
      <c r="O26" s="102"/>
      <c r="P26" s="102">
        <v>74362</v>
      </c>
      <c r="Q26" s="327">
        <f t="shared" si="0"/>
        <v>74362</v>
      </c>
      <c r="R26" s="330"/>
    </row>
    <row r="27" spans="1:18" ht="21" customHeight="1" thickBot="1">
      <c r="A27" s="229" t="s">
        <v>164</v>
      </c>
      <c r="B27" s="102"/>
      <c r="C27" s="102"/>
      <c r="D27" s="147"/>
      <c r="E27" s="147"/>
      <c r="F27" s="147"/>
      <c r="G27" s="158">
        <v>367</v>
      </c>
      <c r="H27" s="102"/>
      <c r="I27" s="102">
        <v>5000</v>
      </c>
      <c r="J27" s="102"/>
      <c r="K27" s="102">
        <v>32727</v>
      </c>
      <c r="L27" s="147"/>
      <c r="M27" s="147"/>
      <c r="N27" s="102"/>
      <c r="O27" s="102"/>
      <c r="P27" s="102"/>
      <c r="Q27" s="327">
        <f t="shared" si="0"/>
        <v>38094</v>
      </c>
      <c r="R27" s="330"/>
    </row>
    <row r="28" spans="1:18" ht="21" customHeight="1" thickBot="1">
      <c r="A28" s="229" t="s">
        <v>208</v>
      </c>
      <c r="B28" s="102"/>
      <c r="C28" s="102"/>
      <c r="D28" s="147"/>
      <c r="E28" s="147"/>
      <c r="F28" s="147"/>
      <c r="G28" s="158"/>
      <c r="H28" s="102">
        <v>8712</v>
      </c>
      <c r="I28" s="102"/>
      <c r="J28" s="102"/>
      <c r="K28" s="102"/>
      <c r="L28" s="147"/>
      <c r="M28" s="147"/>
      <c r="N28" s="102"/>
      <c r="O28" s="102"/>
      <c r="P28" s="102"/>
      <c r="Q28" s="327">
        <f t="shared" si="0"/>
        <v>8712</v>
      </c>
      <c r="R28" s="330"/>
    </row>
    <row r="29" spans="1:18" ht="21" customHeight="1" thickBot="1">
      <c r="A29" s="229" t="s">
        <v>186</v>
      </c>
      <c r="B29" s="102"/>
      <c r="C29" s="102"/>
      <c r="D29" s="147"/>
      <c r="E29" s="147"/>
      <c r="F29" s="147"/>
      <c r="G29" s="158">
        <v>250</v>
      </c>
      <c r="H29" s="102"/>
      <c r="I29" s="102"/>
      <c r="J29" s="102"/>
      <c r="K29" s="102"/>
      <c r="L29" s="147"/>
      <c r="M29" s="147"/>
      <c r="N29" s="102"/>
      <c r="O29" s="102"/>
      <c r="P29" s="102"/>
      <c r="Q29" s="327">
        <f t="shared" si="0"/>
        <v>250</v>
      </c>
      <c r="R29" s="329"/>
    </row>
    <row r="30" spans="1:18" ht="21" customHeight="1" thickBot="1">
      <c r="A30" s="229" t="s">
        <v>321</v>
      </c>
      <c r="B30" s="102">
        <v>1140</v>
      </c>
      <c r="C30" s="102">
        <v>300</v>
      </c>
      <c r="D30" s="147">
        <v>8777</v>
      </c>
      <c r="E30" s="147"/>
      <c r="F30" s="147"/>
      <c r="G30" s="158"/>
      <c r="H30" s="102"/>
      <c r="I30" s="102"/>
      <c r="J30" s="102"/>
      <c r="K30" s="102"/>
      <c r="L30" s="147"/>
      <c r="M30" s="147"/>
      <c r="N30" s="102"/>
      <c r="O30" s="102"/>
      <c r="P30" s="102"/>
      <c r="Q30" s="327">
        <f t="shared" si="0"/>
        <v>10217</v>
      </c>
      <c r="R30" s="328">
        <v>1</v>
      </c>
    </row>
    <row r="31" spans="1:18" ht="21" customHeight="1" thickBot="1">
      <c r="A31" s="229" t="s">
        <v>174</v>
      </c>
      <c r="B31" s="102"/>
      <c r="C31" s="102"/>
      <c r="D31" s="147"/>
      <c r="E31" s="147"/>
      <c r="F31" s="147"/>
      <c r="G31" s="158">
        <v>6286</v>
      </c>
      <c r="H31" s="102"/>
      <c r="I31" s="102"/>
      <c r="J31" s="102"/>
      <c r="K31" s="102"/>
      <c r="L31" s="147"/>
      <c r="M31" s="147"/>
      <c r="N31" s="102"/>
      <c r="O31" s="102"/>
      <c r="P31" s="102"/>
      <c r="Q31" s="327">
        <f t="shared" si="0"/>
        <v>6286</v>
      </c>
      <c r="R31" s="328"/>
    </row>
    <row r="32" spans="1:18" ht="21" customHeight="1" thickBot="1">
      <c r="A32" s="229" t="s">
        <v>205</v>
      </c>
      <c r="B32" s="102"/>
      <c r="C32" s="102"/>
      <c r="D32" s="147">
        <v>2233</v>
      </c>
      <c r="E32" s="147"/>
      <c r="F32" s="147"/>
      <c r="G32" s="158"/>
      <c r="H32" s="102">
        <v>216</v>
      </c>
      <c r="I32" s="102"/>
      <c r="J32" s="102"/>
      <c r="K32" s="102"/>
      <c r="L32" s="147"/>
      <c r="M32" s="147"/>
      <c r="N32" s="102"/>
      <c r="O32" s="102"/>
      <c r="P32" s="102"/>
      <c r="Q32" s="327">
        <f t="shared" si="0"/>
        <v>2449</v>
      </c>
      <c r="R32" s="328"/>
    </row>
    <row r="33" spans="1:18" ht="21" customHeight="1" thickBot="1">
      <c r="A33" s="229" t="s">
        <v>485</v>
      </c>
      <c r="B33" s="102"/>
      <c r="C33" s="102"/>
      <c r="D33" s="147">
        <v>481</v>
      </c>
      <c r="E33" s="147"/>
      <c r="F33" s="147"/>
      <c r="G33" s="158"/>
      <c r="H33" s="102"/>
      <c r="I33" s="102"/>
      <c r="J33" s="102"/>
      <c r="K33" s="102"/>
      <c r="L33" s="147"/>
      <c r="M33" s="147"/>
      <c r="N33" s="102"/>
      <c r="O33" s="102"/>
      <c r="P33" s="102"/>
      <c r="Q33" s="327">
        <f t="shared" si="0"/>
        <v>481</v>
      </c>
      <c r="R33" s="644"/>
    </row>
    <row r="34" spans="1:18" ht="21" customHeight="1" thickBot="1">
      <c r="A34" s="229" t="s">
        <v>211</v>
      </c>
      <c r="B34" s="102"/>
      <c r="C34" s="102"/>
      <c r="D34" s="147"/>
      <c r="E34" s="147"/>
      <c r="F34" s="147"/>
      <c r="G34" s="158">
        <v>842</v>
      </c>
      <c r="H34" s="102"/>
      <c r="I34" s="102"/>
      <c r="J34" s="102"/>
      <c r="K34" s="102"/>
      <c r="L34" s="147"/>
      <c r="M34" s="147"/>
      <c r="N34" s="102"/>
      <c r="O34" s="102"/>
      <c r="P34" s="102"/>
      <c r="Q34" s="327">
        <f t="shared" si="0"/>
        <v>842</v>
      </c>
      <c r="R34" s="330"/>
    </row>
    <row r="35" spans="1:18" ht="21" customHeight="1" thickBot="1">
      <c r="A35" s="229" t="s">
        <v>274</v>
      </c>
      <c r="B35" s="102"/>
      <c r="C35" s="102"/>
      <c r="D35" s="147"/>
      <c r="E35" s="147"/>
      <c r="F35" s="147"/>
      <c r="G35" s="158">
        <v>209</v>
      </c>
      <c r="H35" s="102"/>
      <c r="I35" s="102"/>
      <c r="J35" s="102"/>
      <c r="K35" s="102"/>
      <c r="L35" s="147"/>
      <c r="M35" s="147"/>
      <c r="N35" s="102"/>
      <c r="O35" s="102"/>
      <c r="P35" s="102"/>
      <c r="Q35" s="327">
        <f t="shared" si="0"/>
        <v>209</v>
      </c>
      <c r="R35" s="328"/>
    </row>
    <row r="36" spans="1:18" ht="21" customHeight="1" thickBot="1">
      <c r="A36" s="229" t="s">
        <v>273</v>
      </c>
      <c r="B36" s="102"/>
      <c r="C36" s="102"/>
      <c r="D36" s="147"/>
      <c r="E36" s="147"/>
      <c r="F36" s="147"/>
      <c r="G36" s="158">
        <v>2226</v>
      </c>
      <c r="H36" s="102"/>
      <c r="I36" s="102"/>
      <c r="J36" s="102"/>
      <c r="K36" s="102"/>
      <c r="L36" s="147"/>
      <c r="M36" s="147"/>
      <c r="N36" s="102"/>
      <c r="O36" s="102"/>
      <c r="P36" s="102"/>
      <c r="Q36" s="327">
        <f t="shared" si="0"/>
        <v>2226</v>
      </c>
      <c r="R36" s="330"/>
    </row>
    <row r="37" spans="1:18" ht="21" customHeight="1" thickBot="1">
      <c r="A37" s="229" t="s">
        <v>206</v>
      </c>
      <c r="B37" s="102"/>
      <c r="C37" s="102"/>
      <c r="D37" s="147">
        <v>3</v>
      </c>
      <c r="E37" s="147">
        <v>109521</v>
      </c>
      <c r="F37" s="147"/>
      <c r="G37" s="158"/>
      <c r="H37" s="102"/>
      <c r="I37" s="102"/>
      <c r="J37" s="102"/>
      <c r="K37" s="102"/>
      <c r="L37" s="147"/>
      <c r="M37" s="147"/>
      <c r="N37" s="102"/>
      <c r="O37" s="102"/>
      <c r="P37" s="102"/>
      <c r="Q37" s="327">
        <f t="shared" si="0"/>
        <v>109524</v>
      </c>
      <c r="R37" s="328"/>
    </row>
    <row r="38" spans="1:18" ht="21" customHeight="1" thickBot="1">
      <c r="A38" s="229" t="s">
        <v>165</v>
      </c>
      <c r="B38" s="102"/>
      <c r="C38" s="102"/>
      <c r="D38" s="147"/>
      <c r="E38" s="147">
        <v>164</v>
      </c>
      <c r="F38" s="147"/>
      <c r="G38" s="158"/>
      <c r="H38" s="102"/>
      <c r="I38" s="102"/>
      <c r="J38" s="102"/>
      <c r="K38" s="102"/>
      <c r="L38" s="147"/>
      <c r="M38" s="147"/>
      <c r="N38" s="102"/>
      <c r="O38" s="102"/>
      <c r="P38" s="102"/>
      <c r="Q38" s="327">
        <f t="shared" si="0"/>
        <v>164</v>
      </c>
      <c r="R38" s="329"/>
    </row>
    <row r="39" spans="1:18" ht="21" customHeight="1" thickBot="1">
      <c r="A39" s="229" t="s">
        <v>166</v>
      </c>
      <c r="B39" s="102"/>
      <c r="C39" s="102"/>
      <c r="D39" s="147"/>
      <c r="E39" s="147">
        <v>37943</v>
      </c>
      <c r="F39" s="147"/>
      <c r="G39" s="158"/>
      <c r="H39" s="102"/>
      <c r="I39" s="102"/>
      <c r="J39" s="102"/>
      <c r="K39" s="102"/>
      <c r="L39" s="147"/>
      <c r="M39" s="147"/>
      <c r="N39" s="102"/>
      <c r="O39" s="102"/>
      <c r="P39" s="102"/>
      <c r="Q39" s="327">
        <f t="shared" si="0"/>
        <v>37943</v>
      </c>
      <c r="R39" s="328"/>
    </row>
    <row r="40" spans="1:18" ht="21" customHeight="1" thickBot="1">
      <c r="A40" s="229" t="s">
        <v>167</v>
      </c>
      <c r="B40" s="102"/>
      <c r="C40" s="102"/>
      <c r="D40" s="147"/>
      <c r="E40" s="147">
        <v>1171</v>
      </c>
      <c r="F40" s="147"/>
      <c r="G40" s="158"/>
      <c r="H40" s="102"/>
      <c r="I40" s="102"/>
      <c r="J40" s="102"/>
      <c r="K40" s="102"/>
      <c r="L40" s="147"/>
      <c r="M40" s="147"/>
      <c r="N40" s="102"/>
      <c r="O40" s="102"/>
      <c r="P40" s="102"/>
      <c r="Q40" s="327">
        <f t="shared" si="0"/>
        <v>1171</v>
      </c>
      <c r="R40" s="330"/>
    </row>
    <row r="41" spans="1:18" ht="21" customHeight="1" thickBot="1">
      <c r="A41" s="229" t="s">
        <v>483</v>
      </c>
      <c r="B41" s="102"/>
      <c r="C41" s="102"/>
      <c r="D41" s="147"/>
      <c r="E41" s="147">
        <v>4594</v>
      </c>
      <c r="F41" s="147"/>
      <c r="G41" s="158"/>
      <c r="H41" s="102"/>
      <c r="I41" s="102"/>
      <c r="J41" s="102"/>
      <c r="K41" s="102"/>
      <c r="L41" s="147"/>
      <c r="M41" s="147"/>
      <c r="N41" s="102"/>
      <c r="O41" s="102"/>
      <c r="P41" s="102"/>
      <c r="Q41" s="327">
        <f t="shared" si="0"/>
        <v>4594</v>
      </c>
      <c r="R41" s="330"/>
    </row>
    <row r="42" spans="1:18" ht="21" customHeight="1" thickBot="1">
      <c r="A42" s="229" t="s">
        <v>442</v>
      </c>
      <c r="B42" s="102"/>
      <c r="C42" s="102"/>
      <c r="D42" s="147"/>
      <c r="E42" s="147">
        <v>1000</v>
      </c>
      <c r="F42" s="147"/>
      <c r="G42" s="158"/>
      <c r="H42" s="102"/>
      <c r="I42" s="102"/>
      <c r="J42" s="102"/>
      <c r="K42" s="102"/>
      <c r="L42" s="147"/>
      <c r="M42" s="147"/>
      <c r="N42" s="102"/>
      <c r="O42" s="102"/>
      <c r="P42" s="102"/>
      <c r="Q42" s="327">
        <f t="shared" si="0"/>
        <v>1000</v>
      </c>
      <c r="R42" s="330"/>
    </row>
    <row r="43" spans="1:18" ht="21" customHeight="1" thickBot="1">
      <c r="A43" s="229" t="s">
        <v>168</v>
      </c>
      <c r="B43" s="102"/>
      <c r="C43" s="102"/>
      <c r="D43" s="147"/>
      <c r="E43" s="147">
        <v>655</v>
      </c>
      <c r="F43" s="147"/>
      <c r="G43" s="158"/>
      <c r="H43" s="102"/>
      <c r="I43" s="102"/>
      <c r="J43" s="102"/>
      <c r="K43" s="102"/>
      <c r="L43" s="147"/>
      <c r="M43" s="147"/>
      <c r="N43" s="102"/>
      <c r="O43" s="102"/>
      <c r="P43" s="102"/>
      <c r="Q43" s="327">
        <f t="shared" si="0"/>
        <v>655</v>
      </c>
      <c r="R43" s="328"/>
    </row>
    <row r="44" spans="1:18" ht="21" customHeight="1" thickBot="1">
      <c r="A44" s="229" t="s">
        <v>169</v>
      </c>
      <c r="B44" s="102"/>
      <c r="C44" s="102"/>
      <c r="D44" s="147">
        <v>7920</v>
      </c>
      <c r="E44" s="147">
        <v>995</v>
      </c>
      <c r="F44" s="147"/>
      <c r="G44" s="158"/>
      <c r="H44" s="102"/>
      <c r="I44" s="102"/>
      <c r="J44" s="102"/>
      <c r="K44" s="102"/>
      <c r="L44" s="147"/>
      <c r="M44" s="147"/>
      <c r="N44" s="102"/>
      <c r="O44" s="102"/>
      <c r="P44" s="102"/>
      <c r="Q44" s="327">
        <f t="shared" si="0"/>
        <v>8915</v>
      </c>
      <c r="R44" s="329"/>
    </row>
    <row r="45" spans="1:18" ht="21" customHeight="1" thickBot="1">
      <c r="A45" s="229" t="s">
        <v>170</v>
      </c>
      <c r="B45" s="102"/>
      <c r="C45" s="102"/>
      <c r="D45" s="147"/>
      <c r="E45" s="147">
        <v>600</v>
      </c>
      <c r="F45" s="147">
        <v>150</v>
      </c>
      <c r="G45" s="158"/>
      <c r="H45" s="102"/>
      <c r="I45" s="102"/>
      <c r="J45" s="102"/>
      <c r="K45" s="102"/>
      <c r="L45" s="147"/>
      <c r="M45" s="147"/>
      <c r="N45" s="102"/>
      <c r="O45" s="102"/>
      <c r="P45" s="102"/>
      <c r="Q45" s="327">
        <f t="shared" si="0"/>
        <v>750</v>
      </c>
      <c r="R45" s="328"/>
    </row>
    <row r="46" spans="1:18" ht="21" customHeight="1" thickBot="1">
      <c r="A46" s="229" t="s">
        <v>171</v>
      </c>
      <c r="B46" s="102"/>
      <c r="C46" s="102"/>
      <c r="D46" s="147"/>
      <c r="E46" s="147">
        <v>350</v>
      </c>
      <c r="F46" s="147"/>
      <c r="G46" s="158"/>
      <c r="H46" s="102"/>
      <c r="I46" s="102"/>
      <c r="J46" s="102"/>
      <c r="K46" s="102"/>
      <c r="L46" s="147"/>
      <c r="M46" s="147"/>
      <c r="N46" s="102"/>
      <c r="O46" s="102"/>
      <c r="P46" s="102"/>
      <c r="Q46" s="327">
        <f t="shared" si="0"/>
        <v>350</v>
      </c>
      <c r="R46" s="329"/>
    </row>
    <row r="47" spans="1:18" ht="21" customHeight="1" thickBot="1">
      <c r="A47" s="229" t="s">
        <v>172</v>
      </c>
      <c r="B47" s="102"/>
      <c r="C47" s="102"/>
      <c r="D47" s="147"/>
      <c r="E47" s="147">
        <v>1053</v>
      </c>
      <c r="F47" s="147"/>
      <c r="G47" s="158"/>
      <c r="H47" s="102"/>
      <c r="I47" s="102"/>
      <c r="J47" s="102"/>
      <c r="K47" s="102"/>
      <c r="L47" s="147"/>
      <c r="M47" s="147"/>
      <c r="N47" s="102"/>
      <c r="O47" s="102"/>
      <c r="P47" s="102"/>
      <c r="Q47" s="327">
        <f t="shared" si="0"/>
        <v>1053</v>
      </c>
      <c r="R47" s="328"/>
    </row>
    <row r="48" spans="1:18" ht="21" customHeight="1" thickBot="1">
      <c r="A48" s="229" t="s">
        <v>235</v>
      </c>
      <c r="B48" s="102"/>
      <c r="C48" s="102"/>
      <c r="D48" s="147"/>
      <c r="E48" s="147"/>
      <c r="F48" s="147"/>
      <c r="G48" s="158">
        <v>4063</v>
      </c>
      <c r="H48" s="102"/>
      <c r="I48" s="102"/>
      <c r="J48" s="102"/>
      <c r="K48" s="102"/>
      <c r="L48" s="147"/>
      <c r="M48" s="147"/>
      <c r="N48" s="102"/>
      <c r="O48" s="102"/>
      <c r="P48" s="102"/>
      <c r="Q48" s="327">
        <f t="shared" si="0"/>
        <v>4063</v>
      </c>
      <c r="R48" s="330"/>
    </row>
    <row r="49" spans="1:18" ht="21" customHeight="1" thickBot="1">
      <c r="A49" s="229" t="s">
        <v>271</v>
      </c>
      <c r="B49" s="102"/>
      <c r="C49" s="102"/>
      <c r="D49" s="147"/>
      <c r="E49" s="147"/>
      <c r="F49" s="147"/>
      <c r="G49" s="158">
        <v>1202</v>
      </c>
      <c r="H49" s="102"/>
      <c r="I49" s="102"/>
      <c r="J49" s="102"/>
      <c r="K49" s="102"/>
      <c r="L49" s="147"/>
      <c r="M49" s="147"/>
      <c r="N49" s="102"/>
      <c r="O49" s="102"/>
      <c r="P49" s="102"/>
      <c r="Q49" s="327">
        <f t="shared" si="0"/>
        <v>1202</v>
      </c>
      <c r="R49" s="329"/>
    </row>
    <row r="50" spans="1:18" ht="21" customHeight="1" thickBot="1">
      <c r="A50" s="229" t="s">
        <v>272</v>
      </c>
      <c r="B50" s="102"/>
      <c r="C50" s="102"/>
      <c r="D50" s="147"/>
      <c r="E50" s="147"/>
      <c r="F50" s="147"/>
      <c r="G50" s="158">
        <v>990</v>
      </c>
      <c r="H50" s="102"/>
      <c r="I50" s="102"/>
      <c r="J50" s="102"/>
      <c r="K50" s="102"/>
      <c r="L50" s="147"/>
      <c r="M50" s="147"/>
      <c r="N50" s="102"/>
      <c r="O50" s="102"/>
      <c r="P50" s="102"/>
      <c r="Q50" s="327">
        <f t="shared" si="0"/>
        <v>990</v>
      </c>
      <c r="R50" s="328"/>
    </row>
    <row r="51" spans="1:18" ht="21" customHeight="1" thickBot="1">
      <c r="A51" s="229" t="s">
        <v>435</v>
      </c>
      <c r="B51" s="102"/>
      <c r="C51" s="102"/>
      <c r="D51" s="147"/>
      <c r="E51" s="147">
        <v>159</v>
      </c>
      <c r="F51" s="147"/>
      <c r="G51" s="158"/>
      <c r="H51" s="102"/>
      <c r="I51" s="102"/>
      <c r="J51" s="102"/>
      <c r="K51" s="102"/>
      <c r="L51" s="147"/>
      <c r="M51" s="147"/>
      <c r="N51" s="102"/>
      <c r="O51" s="102"/>
      <c r="P51" s="102"/>
      <c r="Q51" s="327">
        <f t="shared" si="0"/>
        <v>159</v>
      </c>
      <c r="R51" s="328"/>
    </row>
    <row r="52" spans="1:18" ht="21" customHeight="1" thickBot="1">
      <c r="A52" s="229" t="s">
        <v>207</v>
      </c>
      <c r="B52" s="102">
        <v>187318</v>
      </c>
      <c r="C52" s="102">
        <v>25089</v>
      </c>
      <c r="D52" s="147">
        <v>37959</v>
      </c>
      <c r="E52" s="147"/>
      <c r="F52" s="147"/>
      <c r="G52" s="158"/>
      <c r="H52" s="102">
        <v>2553</v>
      </c>
      <c r="I52" s="102"/>
      <c r="J52" s="102"/>
      <c r="K52" s="102"/>
      <c r="L52" s="147"/>
      <c r="M52" s="147">
        <v>43687</v>
      </c>
      <c r="N52" s="102"/>
      <c r="O52" s="102"/>
      <c r="P52" s="102"/>
      <c r="Q52" s="327">
        <f t="shared" si="0"/>
        <v>296606</v>
      </c>
      <c r="R52" s="328">
        <v>85</v>
      </c>
    </row>
    <row r="53" spans="1:18" ht="21" customHeight="1" thickBot="1">
      <c r="A53" s="229" t="s">
        <v>445</v>
      </c>
      <c r="B53" s="102">
        <v>29082</v>
      </c>
      <c r="C53" s="102">
        <v>3933</v>
      </c>
      <c r="D53" s="147"/>
      <c r="E53" s="147"/>
      <c r="F53" s="147"/>
      <c r="G53" s="158"/>
      <c r="H53" s="102"/>
      <c r="I53" s="102"/>
      <c r="J53" s="102"/>
      <c r="K53" s="102"/>
      <c r="L53" s="147"/>
      <c r="M53" s="147"/>
      <c r="N53" s="102"/>
      <c r="O53" s="102"/>
      <c r="P53" s="102"/>
      <c r="Q53" s="327">
        <f t="shared" si="0"/>
        <v>33015</v>
      </c>
      <c r="R53" s="328"/>
    </row>
    <row r="54" spans="1:18" ht="21" customHeight="1" thickBot="1">
      <c r="A54" s="229" t="s">
        <v>270</v>
      </c>
      <c r="B54" s="102">
        <v>32</v>
      </c>
      <c r="C54" s="102">
        <v>9</v>
      </c>
      <c r="D54" s="147">
        <v>1862</v>
      </c>
      <c r="E54" s="147"/>
      <c r="F54" s="147"/>
      <c r="G54" s="158"/>
      <c r="H54" s="102"/>
      <c r="I54" s="102"/>
      <c r="J54" s="102"/>
      <c r="K54" s="102"/>
      <c r="L54" s="147"/>
      <c r="M54" s="147"/>
      <c r="N54" s="102"/>
      <c r="O54" s="102"/>
      <c r="P54" s="102"/>
      <c r="Q54" s="327">
        <f t="shared" si="0"/>
        <v>1903</v>
      </c>
      <c r="R54" s="330"/>
    </row>
    <row r="55" spans="1:18" ht="21" customHeight="1" thickBot="1">
      <c r="A55" s="229" t="s">
        <v>176</v>
      </c>
      <c r="B55" s="102"/>
      <c r="C55" s="102"/>
      <c r="D55" s="147">
        <v>914</v>
      </c>
      <c r="E55" s="147"/>
      <c r="F55" s="147"/>
      <c r="G55" s="158"/>
      <c r="H55" s="102"/>
      <c r="I55" s="102"/>
      <c r="J55" s="102"/>
      <c r="K55" s="102"/>
      <c r="L55" s="147"/>
      <c r="M55" s="147"/>
      <c r="N55" s="102"/>
      <c r="O55" s="102"/>
      <c r="P55" s="102"/>
      <c r="Q55" s="327">
        <f t="shared" si="0"/>
        <v>914</v>
      </c>
      <c r="R55" s="328"/>
    </row>
    <row r="56" spans="1:18" s="106" customFormat="1" ht="21" customHeight="1" thickBot="1">
      <c r="A56" s="425" t="s">
        <v>14</v>
      </c>
      <c r="B56" s="426">
        <f aca="true" t="shared" si="1" ref="B56:P56">SUM(B10:B55)</f>
        <v>236171</v>
      </c>
      <c r="C56" s="426">
        <f t="shared" si="1"/>
        <v>34301</v>
      </c>
      <c r="D56" s="426">
        <f t="shared" si="1"/>
        <v>113011</v>
      </c>
      <c r="E56" s="426">
        <f t="shared" si="1"/>
        <v>158205</v>
      </c>
      <c r="F56" s="426">
        <f t="shared" si="1"/>
        <v>150</v>
      </c>
      <c r="G56" s="426">
        <f t="shared" si="1"/>
        <v>17200</v>
      </c>
      <c r="H56" s="426">
        <f t="shared" si="1"/>
        <v>35285</v>
      </c>
      <c r="I56" s="426">
        <f t="shared" si="1"/>
        <v>5000</v>
      </c>
      <c r="J56" s="426">
        <f t="shared" si="1"/>
        <v>13606</v>
      </c>
      <c r="K56" s="426">
        <f t="shared" si="1"/>
        <v>32727</v>
      </c>
      <c r="L56" s="426">
        <f t="shared" si="1"/>
        <v>11186</v>
      </c>
      <c r="M56" s="426">
        <f t="shared" si="1"/>
        <v>430814</v>
      </c>
      <c r="N56" s="426">
        <f t="shared" si="1"/>
        <v>108813</v>
      </c>
      <c r="O56" s="426">
        <f t="shared" si="1"/>
        <v>8372</v>
      </c>
      <c r="P56" s="426">
        <f t="shared" si="1"/>
        <v>100832</v>
      </c>
      <c r="Q56" s="327">
        <f t="shared" si="0"/>
        <v>1305673</v>
      </c>
      <c r="R56" s="261">
        <f>SUM(R10:R55)</f>
        <v>87</v>
      </c>
    </row>
    <row r="58" spans="5:16" ht="12.75">
      <c r="E58" s="2"/>
      <c r="F58" s="2"/>
      <c r="G58" s="2"/>
      <c r="M58" s="149"/>
      <c r="P58" s="424"/>
    </row>
    <row r="60" spans="1:11" ht="12.75">
      <c r="A60" s="161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162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>
      <c r="A62" s="42"/>
      <c r="B62" s="143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1:11" ht="12.75">
      <c r="A63" s="42"/>
      <c r="B63" s="143"/>
      <c r="C63" s="143"/>
      <c r="D63" s="144"/>
      <c r="E63" s="143"/>
      <c r="F63" s="143"/>
      <c r="G63" s="143"/>
      <c r="H63" s="143"/>
      <c r="I63" s="143"/>
      <c r="J63" s="143"/>
      <c r="K63" s="143"/>
    </row>
    <row r="64" spans="1:11" ht="12.75">
      <c r="A64" s="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</row>
    <row r="65" spans="1:11" ht="12.75">
      <c r="A65" s="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</row>
    <row r="66" spans="1:11" ht="12.75">
      <c r="A66" s="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</row>
    <row r="67" spans="1:11" ht="12.75">
      <c r="A67" s="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</row>
    <row r="68" spans="1:11" ht="12.75">
      <c r="A68" s="42"/>
      <c r="B68" s="143"/>
      <c r="C68" s="143"/>
      <c r="D68" s="143"/>
      <c r="E68" s="143"/>
      <c r="F68" s="143"/>
      <c r="G68" s="143"/>
      <c r="H68" s="143"/>
      <c r="I68" s="143"/>
      <c r="J68" s="143"/>
      <c r="K68" s="143"/>
    </row>
    <row r="69" spans="1:11" ht="12.75">
      <c r="A69" s="42"/>
      <c r="B69" s="143"/>
      <c r="C69" s="143"/>
      <c r="D69" s="143"/>
      <c r="E69" s="143"/>
      <c r="F69" s="143"/>
      <c r="G69" s="143"/>
      <c r="H69" s="143"/>
      <c r="I69" s="143"/>
      <c r="J69" s="143"/>
      <c r="K69" s="143"/>
    </row>
    <row r="70" spans="1:11" ht="12.75">
      <c r="A70" s="42"/>
      <c r="B70" s="143"/>
      <c r="C70" s="143"/>
      <c r="D70" s="143"/>
      <c r="E70" s="143"/>
      <c r="F70" s="143"/>
      <c r="G70" s="143"/>
      <c r="H70" s="143"/>
      <c r="I70" s="143"/>
      <c r="J70" s="143"/>
      <c r="K70" s="143"/>
    </row>
    <row r="71" spans="1:11" ht="12.75">
      <c r="A71" s="42"/>
      <c r="B71" s="143"/>
      <c r="C71" s="143"/>
      <c r="D71" s="143"/>
      <c r="E71" s="143"/>
      <c r="F71" s="143"/>
      <c r="G71" s="143"/>
      <c r="H71" s="143"/>
      <c r="I71" s="143"/>
      <c r="J71" s="143"/>
      <c r="K71" s="143"/>
    </row>
    <row r="72" spans="1:11" ht="12.75">
      <c r="A72" s="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</row>
    <row r="73" spans="1:12" ht="12.75">
      <c r="A73" s="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"/>
    </row>
    <row r="74" spans="1:11" ht="12.75">
      <c r="A74" s="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</row>
    <row r="75" spans="1:11" ht="12.75">
      <c r="A75" s="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</row>
    <row r="76" spans="1:11" ht="12.75">
      <c r="A76" s="162"/>
      <c r="B76" s="145"/>
      <c r="C76" s="145"/>
      <c r="D76" s="145"/>
      <c r="E76" s="145"/>
      <c r="F76" s="145"/>
      <c r="G76" s="145"/>
      <c r="H76" s="145"/>
      <c r="I76" s="145"/>
      <c r="J76" s="145"/>
      <c r="K76" s="145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sheetProtection/>
  <mergeCells count="2">
    <mergeCell ref="A3:P3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6" r:id="rId1"/>
  <headerFooter alignWithMargins="0">
    <oddHeader>&amp;R3/1)a sz. melléklet
.../2013. (...)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K45"/>
  <sheetViews>
    <sheetView view="pageBreakPreview" zoomScaleSheetLayoutView="100" workbookViewId="0" topLeftCell="E7">
      <selection activeCell="J14" sqref="J14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7" width="17.625" style="0" customWidth="1"/>
    <col min="8" max="9" width="18.00390625" style="0" customWidth="1"/>
    <col min="10" max="10" width="15.25390625" style="106" customWidth="1"/>
    <col min="11" max="11" width="15.25390625" style="0" customWidth="1"/>
  </cols>
  <sheetData>
    <row r="3" spans="1:11" ht="15.75">
      <c r="A3" s="724" t="s">
        <v>325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</row>
    <row r="7" ht="13.5" thickBot="1">
      <c r="J7" s="422"/>
    </row>
    <row r="8" spans="1:11" ht="102" customHeight="1" thickBot="1">
      <c r="A8" s="659" t="s">
        <v>62</v>
      </c>
      <c r="B8" s="199" t="s">
        <v>204</v>
      </c>
      <c r="C8" s="199" t="s">
        <v>200</v>
      </c>
      <c r="D8" s="199" t="s">
        <v>21</v>
      </c>
      <c r="E8" s="199" t="s">
        <v>310</v>
      </c>
      <c r="F8" s="199" t="s">
        <v>443</v>
      </c>
      <c r="G8" s="228" t="s">
        <v>303</v>
      </c>
      <c r="H8" s="199" t="s">
        <v>304</v>
      </c>
      <c r="I8" s="357" t="s">
        <v>83</v>
      </c>
      <c r="J8" s="358" t="s">
        <v>29</v>
      </c>
      <c r="K8" s="331" t="s">
        <v>323</v>
      </c>
    </row>
    <row r="9" spans="1:11" ht="21" customHeight="1" thickBot="1">
      <c r="A9" s="660"/>
      <c r="B9" s="35" t="s">
        <v>244</v>
      </c>
      <c r="C9" s="35" t="s">
        <v>243</v>
      </c>
      <c r="D9" s="35" t="s">
        <v>243</v>
      </c>
      <c r="E9" s="35" t="s">
        <v>243</v>
      </c>
      <c r="F9" s="35" t="s">
        <v>243</v>
      </c>
      <c r="G9" s="35" t="s">
        <v>243</v>
      </c>
      <c r="H9" s="35" t="s">
        <v>243</v>
      </c>
      <c r="I9" s="423" t="s">
        <v>243</v>
      </c>
      <c r="J9" s="423" t="s">
        <v>243</v>
      </c>
      <c r="K9" s="324" t="s">
        <v>243</v>
      </c>
    </row>
    <row r="10" spans="1:11" ht="21" customHeight="1" thickBot="1">
      <c r="A10" s="229" t="s">
        <v>160</v>
      </c>
      <c r="B10" s="102"/>
      <c r="C10" s="102"/>
      <c r="D10" s="147">
        <v>311</v>
      </c>
      <c r="E10" s="147"/>
      <c r="F10" s="147"/>
      <c r="G10" s="158"/>
      <c r="H10" s="102">
        <v>465</v>
      </c>
      <c r="I10" s="102"/>
      <c r="J10" s="261">
        <f>SUM(B10:I10)</f>
        <v>776</v>
      </c>
      <c r="K10" s="329"/>
    </row>
    <row r="11" spans="1:11" ht="21" customHeight="1" thickBot="1">
      <c r="A11" s="229" t="s">
        <v>161</v>
      </c>
      <c r="B11" s="102"/>
      <c r="C11" s="102"/>
      <c r="D11" s="147">
        <v>434</v>
      </c>
      <c r="E11" s="147"/>
      <c r="F11" s="147"/>
      <c r="G11" s="158"/>
      <c r="H11" s="102"/>
      <c r="I11" s="102"/>
      <c r="J11" s="261">
        <f aca="true" t="shared" si="0" ref="J11:J22">SUM(B11:I11)</f>
        <v>434</v>
      </c>
      <c r="K11" s="328"/>
    </row>
    <row r="12" spans="1:11" ht="21" customHeight="1" thickBot="1">
      <c r="A12" s="229" t="s">
        <v>268</v>
      </c>
      <c r="B12" s="102"/>
      <c r="C12" s="102"/>
      <c r="D12" s="147"/>
      <c r="E12" s="147"/>
      <c r="F12" s="147"/>
      <c r="G12" s="158"/>
      <c r="H12" s="102"/>
      <c r="I12" s="619">
        <v>140</v>
      </c>
      <c r="J12" s="261">
        <f t="shared" si="0"/>
        <v>140</v>
      </c>
      <c r="K12" s="328"/>
    </row>
    <row r="13" spans="1:11" ht="21" customHeight="1" thickBot="1">
      <c r="A13" s="229" t="s">
        <v>269</v>
      </c>
      <c r="B13" s="102">
        <v>1364</v>
      </c>
      <c r="C13" s="102">
        <v>368</v>
      </c>
      <c r="D13" s="147">
        <v>441</v>
      </c>
      <c r="E13" s="147"/>
      <c r="F13" s="147"/>
      <c r="G13" s="158"/>
      <c r="H13" s="147">
        <v>1386</v>
      </c>
      <c r="I13" s="619"/>
      <c r="J13" s="261">
        <f t="shared" si="0"/>
        <v>3559</v>
      </c>
      <c r="K13" s="328">
        <v>2</v>
      </c>
    </row>
    <row r="14" spans="1:11" ht="21" customHeight="1" thickBot="1">
      <c r="A14" s="229" t="s">
        <v>205</v>
      </c>
      <c r="B14" s="102"/>
      <c r="C14" s="102"/>
      <c r="D14" s="147">
        <v>3450</v>
      </c>
      <c r="E14" s="147"/>
      <c r="F14" s="147"/>
      <c r="G14" s="158"/>
      <c r="H14" s="102">
        <v>481</v>
      </c>
      <c r="I14" s="102"/>
      <c r="J14" s="261">
        <f t="shared" si="0"/>
        <v>3931</v>
      </c>
      <c r="K14" s="328"/>
    </row>
    <row r="15" spans="1:11" ht="21" customHeight="1" thickBot="1">
      <c r="A15" s="229" t="s">
        <v>175</v>
      </c>
      <c r="B15" s="102"/>
      <c r="C15" s="102"/>
      <c r="D15" s="147">
        <v>384</v>
      </c>
      <c r="E15" s="147"/>
      <c r="F15" s="147"/>
      <c r="G15" s="158"/>
      <c r="H15" s="102"/>
      <c r="I15" s="102"/>
      <c r="J15" s="261">
        <f t="shared" si="0"/>
        <v>384</v>
      </c>
      <c r="K15" s="328"/>
    </row>
    <row r="16" spans="1:11" ht="21" customHeight="1" thickBot="1">
      <c r="A16" s="229" t="s">
        <v>169</v>
      </c>
      <c r="B16" s="102"/>
      <c r="C16" s="102"/>
      <c r="D16" s="147"/>
      <c r="E16" s="147">
        <v>694</v>
      </c>
      <c r="F16" s="147"/>
      <c r="G16" s="158"/>
      <c r="H16" s="102"/>
      <c r="I16" s="102"/>
      <c r="J16" s="261">
        <f>SUM(B16:I16)</f>
        <v>694</v>
      </c>
      <c r="K16" s="329"/>
    </row>
    <row r="17" spans="1:11" ht="21" customHeight="1" thickBot="1">
      <c r="A17" s="229" t="s">
        <v>170</v>
      </c>
      <c r="B17" s="102"/>
      <c r="C17" s="102"/>
      <c r="D17" s="147"/>
      <c r="E17" s="147"/>
      <c r="F17" s="147"/>
      <c r="G17" s="158">
        <v>1000</v>
      </c>
      <c r="H17" s="102"/>
      <c r="I17" s="102"/>
      <c r="J17" s="261">
        <f t="shared" si="0"/>
        <v>1000</v>
      </c>
      <c r="K17" s="328"/>
    </row>
    <row r="18" spans="1:11" ht="21" customHeight="1" thickBot="1">
      <c r="A18" s="229" t="s">
        <v>434</v>
      </c>
      <c r="B18" s="102">
        <v>1745</v>
      </c>
      <c r="C18" s="102">
        <v>368</v>
      </c>
      <c r="D18" s="147">
        <v>1392</v>
      </c>
      <c r="E18" s="147"/>
      <c r="F18" s="147"/>
      <c r="G18" s="158"/>
      <c r="H18" s="102"/>
      <c r="I18" s="102"/>
      <c r="J18" s="261">
        <f t="shared" si="0"/>
        <v>3505</v>
      </c>
      <c r="K18" s="328">
        <v>1</v>
      </c>
    </row>
    <row r="19" spans="1:11" ht="21" customHeight="1" thickBot="1">
      <c r="A19" s="229" t="s">
        <v>210</v>
      </c>
      <c r="B19" s="102"/>
      <c r="C19" s="102"/>
      <c r="D19" s="147"/>
      <c r="E19" s="147">
        <v>20</v>
      </c>
      <c r="F19" s="147"/>
      <c r="G19" s="158"/>
      <c r="H19" s="102"/>
      <c r="I19" s="102"/>
      <c r="J19" s="261">
        <f t="shared" si="0"/>
        <v>20</v>
      </c>
      <c r="K19" s="328"/>
    </row>
    <row r="20" spans="1:11" ht="21" customHeight="1" thickBot="1">
      <c r="A20" s="229" t="s">
        <v>209</v>
      </c>
      <c r="B20" s="102"/>
      <c r="C20" s="102"/>
      <c r="D20" s="147"/>
      <c r="E20" s="147">
        <v>120</v>
      </c>
      <c r="F20" s="147"/>
      <c r="G20" s="158"/>
      <c r="H20" s="102"/>
      <c r="I20" s="102"/>
      <c r="J20" s="261">
        <f t="shared" si="0"/>
        <v>120</v>
      </c>
      <c r="K20" s="328"/>
    </row>
    <row r="21" spans="1:11" ht="21" customHeight="1" thickBot="1">
      <c r="A21" s="229" t="s">
        <v>173</v>
      </c>
      <c r="B21" s="102"/>
      <c r="C21" s="102"/>
      <c r="D21" s="147"/>
      <c r="E21" s="147"/>
      <c r="F21" s="147"/>
      <c r="G21" s="158"/>
      <c r="H21" s="102">
        <v>2259</v>
      </c>
      <c r="I21" s="102"/>
      <c r="J21" s="261">
        <f t="shared" si="0"/>
        <v>2259</v>
      </c>
      <c r="K21" s="329"/>
    </row>
    <row r="22" spans="1:11" ht="21" customHeight="1" thickBot="1">
      <c r="A22" s="229" t="s">
        <v>270</v>
      </c>
      <c r="B22" s="102">
        <v>439</v>
      </c>
      <c r="C22" s="102">
        <v>107</v>
      </c>
      <c r="D22" s="147">
        <v>5852</v>
      </c>
      <c r="E22" s="147"/>
      <c r="F22" s="147"/>
      <c r="G22" s="158"/>
      <c r="H22" s="102">
        <v>697</v>
      </c>
      <c r="I22" s="102"/>
      <c r="J22" s="261">
        <f t="shared" si="0"/>
        <v>7095</v>
      </c>
      <c r="K22" s="330"/>
    </row>
    <row r="23" spans="1:11" s="106" customFormat="1" ht="21" customHeight="1" thickBot="1">
      <c r="A23" s="425" t="s">
        <v>14</v>
      </c>
      <c r="B23" s="426">
        <f>SUM(B10:B22)</f>
        <v>3548</v>
      </c>
      <c r="C23" s="426">
        <f aca="true" t="shared" si="1" ref="C23:I23">SUM(C10:C22)</f>
        <v>843</v>
      </c>
      <c r="D23" s="426">
        <f t="shared" si="1"/>
        <v>12264</v>
      </c>
      <c r="E23" s="426">
        <f t="shared" si="1"/>
        <v>834</v>
      </c>
      <c r="F23" s="426">
        <f t="shared" si="1"/>
        <v>0</v>
      </c>
      <c r="G23" s="426">
        <f>SUM(G10:G22)</f>
        <v>1000</v>
      </c>
      <c r="H23" s="426">
        <f>SUM(H10:H22)</f>
        <v>5288</v>
      </c>
      <c r="I23" s="426">
        <f t="shared" si="1"/>
        <v>140</v>
      </c>
      <c r="J23" s="261">
        <f>SUM(B23:I23)</f>
        <v>23917</v>
      </c>
      <c r="K23" s="261">
        <f>SUM(K10:K22)</f>
        <v>3</v>
      </c>
    </row>
    <row r="25" spans="5:10" ht="12.75">
      <c r="E25" s="2"/>
      <c r="F25" s="2"/>
      <c r="G25" s="2"/>
      <c r="J25" s="424"/>
    </row>
    <row r="27" spans="1:9" ht="12.75">
      <c r="A27" s="161"/>
      <c r="B27" s="38"/>
      <c r="C27" s="38"/>
      <c r="D27" s="38"/>
      <c r="E27" s="38"/>
      <c r="F27" s="38"/>
      <c r="G27" s="38"/>
      <c r="H27" s="38"/>
      <c r="I27" s="38"/>
    </row>
    <row r="28" spans="1:9" ht="12.75">
      <c r="A28" s="162"/>
      <c r="B28" s="41"/>
      <c r="C28" s="41"/>
      <c r="D28" s="41"/>
      <c r="E28" s="41"/>
      <c r="F28" s="41"/>
      <c r="G28" s="41"/>
      <c r="H28" s="41"/>
      <c r="I28" s="41"/>
    </row>
    <row r="29" spans="1:9" ht="12.75">
      <c r="A29" s="42"/>
      <c r="B29" s="143"/>
      <c r="C29" s="143"/>
      <c r="D29" s="143"/>
      <c r="E29" s="143"/>
      <c r="F29" s="143"/>
      <c r="G29" s="143"/>
      <c r="H29" s="143"/>
      <c r="I29" s="143"/>
    </row>
    <row r="30" spans="1:9" ht="12.75">
      <c r="A30" s="42"/>
      <c r="B30" s="143"/>
      <c r="C30" s="143"/>
      <c r="D30" s="144"/>
      <c r="E30" s="143"/>
      <c r="F30" s="143"/>
      <c r="G30" s="143"/>
      <c r="H30" s="143"/>
      <c r="I30" s="143"/>
    </row>
    <row r="31" spans="1:9" ht="12.75">
      <c r="A31" s="42"/>
      <c r="B31" s="143"/>
      <c r="C31" s="143"/>
      <c r="D31" s="143"/>
      <c r="E31" s="143"/>
      <c r="F31" s="143"/>
      <c r="G31" s="143"/>
      <c r="H31" s="143"/>
      <c r="I31" s="143"/>
    </row>
    <row r="32" spans="1:9" ht="12.75">
      <c r="A32" s="42"/>
      <c r="B32" s="143"/>
      <c r="C32" s="143"/>
      <c r="D32" s="143"/>
      <c r="E32" s="143"/>
      <c r="F32" s="143"/>
      <c r="G32" s="143"/>
      <c r="H32" s="143"/>
      <c r="I32" s="143"/>
    </row>
    <row r="33" spans="1:9" ht="12.75">
      <c r="A33" s="42"/>
      <c r="B33" s="143"/>
      <c r="C33" s="143"/>
      <c r="D33" s="143"/>
      <c r="E33" s="143"/>
      <c r="F33" s="143"/>
      <c r="G33" s="143"/>
      <c r="H33" s="143"/>
      <c r="I33" s="143"/>
    </row>
    <row r="34" spans="1:9" ht="12.75">
      <c r="A34" s="42"/>
      <c r="B34" s="143"/>
      <c r="C34" s="143"/>
      <c r="D34" s="143"/>
      <c r="E34" s="143"/>
      <c r="F34" s="143"/>
      <c r="G34" s="143"/>
      <c r="H34" s="143"/>
      <c r="I34" s="143"/>
    </row>
    <row r="35" spans="1:9" ht="12.75">
      <c r="A35" s="42"/>
      <c r="B35" s="143"/>
      <c r="C35" s="143"/>
      <c r="D35" s="143"/>
      <c r="E35" s="143"/>
      <c r="F35" s="143"/>
      <c r="G35" s="143"/>
      <c r="H35" s="143"/>
      <c r="I35" s="143"/>
    </row>
    <row r="36" spans="1:9" ht="12.75">
      <c r="A36" s="42"/>
      <c r="B36" s="143"/>
      <c r="C36" s="143"/>
      <c r="D36" s="143"/>
      <c r="E36" s="143"/>
      <c r="F36" s="143"/>
      <c r="G36" s="143"/>
      <c r="H36" s="143"/>
      <c r="I36" s="143"/>
    </row>
    <row r="37" spans="1:9" ht="12.75">
      <c r="A37" s="42"/>
      <c r="B37" s="143"/>
      <c r="C37" s="143"/>
      <c r="D37" s="143"/>
      <c r="E37" s="143"/>
      <c r="F37" s="143"/>
      <c r="G37" s="143"/>
      <c r="H37" s="143"/>
      <c r="I37" s="143"/>
    </row>
    <row r="38" spans="1:9" ht="12.75">
      <c r="A38" s="42"/>
      <c r="B38" s="143"/>
      <c r="C38" s="143"/>
      <c r="D38" s="143"/>
      <c r="E38" s="143"/>
      <c r="F38" s="143"/>
      <c r="G38" s="143"/>
      <c r="H38" s="143"/>
      <c r="I38" s="143"/>
    </row>
    <row r="39" spans="1:9" ht="12.75">
      <c r="A39" s="42"/>
      <c r="B39" s="143"/>
      <c r="C39" s="143"/>
      <c r="D39" s="143"/>
      <c r="E39" s="143"/>
      <c r="F39" s="143"/>
      <c r="G39" s="143"/>
      <c r="H39" s="143"/>
      <c r="I39" s="143"/>
    </row>
    <row r="40" spans="1:9" ht="12.75">
      <c r="A40" s="42"/>
      <c r="B40" s="143"/>
      <c r="C40" s="143"/>
      <c r="D40" s="143"/>
      <c r="E40" s="143"/>
      <c r="F40" s="143"/>
      <c r="G40" s="143"/>
      <c r="H40" s="143"/>
      <c r="I40" s="143"/>
    </row>
    <row r="41" spans="1:9" ht="12.75">
      <c r="A41" s="42"/>
      <c r="B41" s="143"/>
      <c r="C41" s="143"/>
      <c r="D41" s="143"/>
      <c r="E41" s="143"/>
      <c r="F41" s="143"/>
      <c r="G41" s="143"/>
      <c r="H41" s="143"/>
      <c r="I41" s="143"/>
    </row>
    <row r="42" spans="1:9" ht="12.75">
      <c r="A42" s="42"/>
      <c r="B42" s="143"/>
      <c r="C42" s="143"/>
      <c r="D42" s="143"/>
      <c r="E42" s="143"/>
      <c r="F42" s="143"/>
      <c r="G42" s="143"/>
      <c r="H42" s="143"/>
      <c r="I42" s="143"/>
    </row>
    <row r="43" spans="1:9" ht="12.75">
      <c r="A43" s="162"/>
      <c r="B43" s="145"/>
      <c r="C43" s="145"/>
      <c r="D43" s="145"/>
      <c r="E43" s="145"/>
      <c r="F43" s="145"/>
      <c r="G43" s="145"/>
      <c r="H43" s="145"/>
      <c r="I43" s="145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</sheetData>
  <sheetProtection/>
  <mergeCells count="2">
    <mergeCell ref="A8:A9"/>
    <mergeCell ref="A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&amp;R3/1)b. sz. melléklet
.../2013. (...) Egyek Önk.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J37"/>
  <sheetViews>
    <sheetView view="pageBreakPreview" zoomScale="60" workbookViewId="0" topLeftCell="B1">
      <selection activeCell="I12" sqref="I12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2.625" style="0" customWidth="1"/>
    <col min="10" max="10" width="15.25390625" style="0" customWidth="1"/>
  </cols>
  <sheetData>
    <row r="3" spans="1:9" ht="15.75">
      <c r="A3" s="724"/>
      <c r="B3" s="725"/>
      <c r="C3" s="725"/>
      <c r="D3" s="725"/>
      <c r="E3" s="725"/>
      <c r="F3" s="725"/>
      <c r="G3" s="725"/>
      <c r="H3" s="725"/>
      <c r="I3" s="726"/>
    </row>
    <row r="5" spans="1:9" ht="12.75">
      <c r="A5" s="729" t="s">
        <v>316</v>
      </c>
      <c r="B5" s="729"/>
      <c r="C5" s="729"/>
      <c r="D5" s="729"/>
      <c r="E5" s="729"/>
      <c r="F5" s="729"/>
      <c r="G5" s="729"/>
      <c r="H5" s="729"/>
      <c r="I5" s="729"/>
    </row>
    <row r="6" spans="1:9" ht="12.75">
      <c r="A6" s="729"/>
      <c r="B6" s="729"/>
      <c r="C6" s="729"/>
      <c r="D6" s="729"/>
      <c r="E6" s="729"/>
      <c r="F6" s="729"/>
      <c r="G6" s="729"/>
      <c r="H6" s="729"/>
      <c r="I6" s="729"/>
    </row>
    <row r="7" ht="13.5" thickBot="1">
      <c r="I7" s="297"/>
    </row>
    <row r="8" spans="1:10" ht="90.75" customHeight="1" thickBot="1">
      <c r="A8" s="727" t="s">
        <v>62</v>
      </c>
      <c r="B8" s="199" t="s">
        <v>63</v>
      </c>
      <c r="C8" s="199" t="s">
        <v>200</v>
      </c>
      <c r="D8" s="199" t="s">
        <v>48</v>
      </c>
      <c r="E8" s="199" t="s">
        <v>303</v>
      </c>
      <c r="F8" s="228" t="s">
        <v>311</v>
      </c>
      <c r="G8" s="264" t="s">
        <v>308</v>
      </c>
      <c r="H8" s="264" t="s">
        <v>306</v>
      </c>
      <c r="I8" s="200" t="s">
        <v>29</v>
      </c>
      <c r="J8" s="319" t="s">
        <v>323</v>
      </c>
    </row>
    <row r="9" spans="1:10" ht="21" customHeight="1" thickBot="1">
      <c r="A9" s="728"/>
      <c r="B9" s="35" t="s">
        <v>244</v>
      </c>
      <c r="C9" s="35" t="s">
        <v>244</v>
      </c>
      <c r="D9" s="35" t="s">
        <v>244</v>
      </c>
      <c r="E9" s="35" t="s">
        <v>244</v>
      </c>
      <c r="F9" s="35" t="s">
        <v>244</v>
      </c>
      <c r="G9" s="35" t="s">
        <v>244</v>
      </c>
      <c r="H9" s="35" t="s">
        <v>312</v>
      </c>
      <c r="I9" s="35" t="s">
        <v>244</v>
      </c>
      <c r="J9" s="323" t="s">
        <v>243</v>
      </c>
    </row>
    <row r="10" spans="1:10" ht="21" customHeight="1" thickBot="1">
      <c r="A10" s="117" t="s">
        <v>194</v>
      </c>
      <c r="B10" s="102">
        <v>47781</v>
      </c>
      <c r="C10" s="102">
        <v>11732</v>
      </c>
      <c r="D10" s="148">
        <v>20141</v>
      </c>
      <c r="E10" s="102">
        <v>750</v>
      </c>
      <c r="F10" s="103">
        <v>3592</v>
      </c>
      <c r="G10" s="103"/>
      <c r="H10" s="103"/>
      <c r="I10" s="123">
        <f aca="true" t="shared" si="0" ref="I10:I15">SUM(B10:H10)</f>
        <v>83996</v>
      </c>
      <c r="J10" s="320">
        <v>19</v>
      </c>
    </row>
    <row r="11" spans="1:10" ht="21" customHeight="1" thickBot="1">
      <c r="A11" s="117" t="s">
        <v>155</v>
      </c>
      <c r="B11" s="102">
        <v>3420</v>
      </c>
      <c r="C11" s="102">
        <v>827</v>
      </c>
      <c r="D11" s="147">
        <v>1197</v>
      </c>
      <c r="E11" s="102"/>
      <c r="F11" s="102">
        <v>286</v>
      </c>
      <c r="G11" s="102"/>
      <c r="H11" s="102"/>
      <c r="I11" s="123">
        <f t="shared" si="0"/>
        <v>5730</v>
      </c>
      <c r="J11" s="321">
        <v>2</v>
      </c>
    </row>
    <row r="12" spans="1:10" ht="21" customHeight="1" thickBot="1">
      <c r="A12" s="117" t="s">
        <v>461</v>
      </c>
      <c r="B12" s="102"/>
      <c r="C12" s="102"/>
      <c r="D12" s="147">
        <v>10</v>
      </c>
      <c r="E12" s="102"/>
      <c r="F12" s="102"/>
      <c r="G12" s="102"/>
      <c r="H12" s="102"/>
      <c r="I12" s="123">
        <f t="shared" si="0"/>
        <v>10</v>
      </c>
      <c r="J12" s="321"/>
    </row>
    <row r="13" spans="1:10" ht="27.75" customHeight="1" thickBot="1">
      <c r="A13" s="493" t="s">
        <v>462</v>
      </c>
      <c r="B13" s="102"/>
      <c r="C13" s="102"/>
      <c r="D13" s="147">
        <v>3</v>
      </c>
      <c r="E13" s="102"/>
      <c r="F13" s="102"/>
      <c r="G13" s="102"/>
      <c r="H13" s="102"/>
      <c r="I13" s="123">
        <f t="shared" si="0"/>
        <v>3</v>
      </c>
      <c r="J13" s="321"/>
    </row>
    <row r="14" spans="1:10" ht="30" customHeight="1" thickBot="1">
      <c r="A14" s="493" t="s">
        <v>463</v>
      </c>
      <c r="B14" s="102"/>
      <c r="C14" s="102"/>
      <c r="D14" s="147">
        <v>36</v>
      </c>
      <c r="E14" s="102"/>
      <c r="F14" s="102"/>
      <c r="G14" s="102"/>
      <c r="H14" s="102"/>
      <c r="I14" s="123">
        <f t="shared" si="0"/>
        <v>36</v>
      </c>
      <c r="J14" s="321"/>
    </row>
    <row r="15" spans="1:10" ht="21" customHeight="1" thickBot="1">
      <c r="A15" s="33" t="s">
        <v>14</v>
      </c>
      <c r="B15" s="115">
        <f>SUM(B10:B14)</f>
        <v>51201</v>
      </c>
      <c r="C15" s="115">
        <f aca="true" t="shared" si="1" ref="C15:H15">SUM(C10:C14)</f>
        <v>12559</v>
      </c>
      <c r="D15" s="115">
        <f>SUM(D10:D14)</f>
        <v>21387</v>
      </c>
      <c r="E15" s="115">
        <f t="shared" si="1"/>
        <v>750</v>
      </c>
      <c r="F15" s="115">
        <f t="shared" si="1"/>
        <v>3878</v>
      </c>
      <c r="G15" s="115">
        <f t="shared" si="1"/>
        <v>0</v>
      </c>
      <c r="H15" s="115">
        <f t="shared" si="1"/>
        <v>0</v>
      </c>
      <c r="I15" s="122">
        <f t="shared" si="0"/>
        <v>89775</v>
      </c>
      <c r="J15" s="122">
        <f>SUM(J10:J11)</f>
        <v>21</v>
      </c>
    </row>
    <row r="17" ht="12.75">
      <c r="I17" s="2"/>
    </row>
    <row r="19" spans="1:8" ht="12.75">
      <c r="A19" s="37"/>
      <c r="B19" s="38"/>
      <c r="C19" s="38"/>
      <c r="D19" s="38" t="s">
        <v>280</v>
      </c>
      <c r="E19" s="38"/>
      <c r="F19" s="39"/>
      <c r="G19" s="39"/>
      <c r="H19" s="39"/>
    </row>
    <row r="20" spans="1:8" ht="12.75">
      <c r="A20" s="40"/>
      <c r="B20" s="41"/>
      <c r="C20" s="41"/>
      <c r="D20" s="41"/>
      <c r="E20" s="41"/>
      <c r="F20" s="41"/>
      <c r="G20" s="41"/>
      <c r="H20" s="41"/>
    </row>
    <row r="21" spans="1:8" ht="12.75">
      <c r="A21" s="42"/>
      <c r="B21" s="143"/>
      <c r="C21" s="143"/>
      <c r="D21" s="143"/>
      <c r="E21" s="143"/>
      <c r="F21" s="17"/>
      <c r="G21" s="17"/>
      <c r="H21" s="17"/>
    </row>
    <row r="22" spans="1:8" ht="12.75">
      <c r="A22" s="42"/>
      <c r="B22" s="143"/>
      <c r="C22" s="143"/>
      <c r="D22" s="144"/>
      <c r="E22" s="143"/>
      <c r="F22" s="17"/>
      <c r="G22" s="17"/>
      <c r="H22" s="17"/>
    </row>
    <row r="23" spans="1:8" ht="12.75">
      <c r="A23" s="42"/>
      <c r="B23" s="143"/>
      <c r="C23" s="143"/>
      <c r="D23" s="143"/>
      <c r="E23" s="143"/>
      <c r="F23" s="17"/>
      <c r="G23" s="17"/>
      <c r="H23" s="17"/>
    </row>
    <row r="24" spans="1:8" ht="12.75">
      <c r="A24" s="42"/>
      <c r="B24" s="143"/>
      <c r="C24" s="143"/>
      <c r="D24" s="143"/>
      <c r="E24" s="143"/>
      <c r="F24" s="17"/>
      <c r="G24" s="17"/>
      <c r="H24" s="17"/>
    </row>
    <row r="25" spans="1:8" ht="12.75">
      <c r="A25" s="42"/>
      <c r="B25" s="143"/>
      <c r="C25" s="143"/>
      <c r="D25" s="143"/>
      <c r="E25" s="143"/>
      <c r="F25" s="17"/>
      <c r="G25" s="17"/>
      <c r="H25" s="17"/>
    </row>
    <row r="26" spans="1:8" ht="12.75">
      <c r="A26" s="42"/>
      <c r="B26" s="143"/>
      <c r="C26" s="143"/>
      <c r="D26" s="143"/>
      <c r="E26" s="143"/>
      <c r="F26" s="17"/>
      <c r="G26" s="17"/>
      <c r="H26" s="17"/>
    </row>
    <row r="27" spans="1:8" ht="12.75">
      <c r="A27" s="42"/>
      <c r="B27" s="143"/>
      <c r="C27" s="143"/>
      <c r="D27" s="143"/>
      <c r="E27" s="143"/>
      <c r="F27" s="17"/>
      <c r="G27" s="17"/>
      <c r="H27" s="17"/>
    </row>
    <row r="28" spans="1:8" ht="12.75">
      <c r="A28" s="42"/>
      <c r="B28" s="143"/>
      <c r="C28" s="143"/>
      <c r="D28" s="143"/>
      <c r="E28" s="143"/>
      <c r="F28" s="17"/>
      <c r="G28" s="17"/>
      <c r="H28" s="17"/>
    </row>
    <row r="29" spans="1:8" ht="12.75">
      <c r="A29" s="42"/>
      <c r="B29" s="143"/>
      <c r="C29" s="143"/>
      <c r="D29" s="143"/>
      <c r="E29" s="143"/>
      <c r="F29" s="17"/>
      <c r="G29" s="17"/>
      <c r="H29" s="17"/>
    </row>
    <row r="30" spans="1:8" ht="12.75">
      <c r="A30" s="42"/>
      <c r="B30" s="143"/>
      <c r="C30" s="143"/>
      <c r="D30" s="143"/>
      <c r="E30" s="143"/>
      <c r="F30" s="17"/>
      <c r="G30" s="17"/>
      <c r="H30" s="17"/>
    </row>
    <row r="31" spans="1:8" ht="12.75">
      <c r="A31" s="42"/>
      <c r="B31" s="143"/>
      <c r="C31" s="143"/>
      <c r="D31" s="143"/>
      <c r="E31" s="143"/>
      <c r="F31" s="17"/>
      <c r="G31" s="17"/>
      <c r="H31" s="17"/>
    </row>
    <row r="32" spans="1:8" ht="12.75">
      <c r="A32" s="42"/>
      <c r="B32" s="143"/>
      <c r="C32" s="143"/>
      <c r="D32" s="143"/>
      <c r="E32" s="143"/>
      <c r="F32" s="17"/>
      <c r="G32" s="17"/>
      <c r="H32" s="17"/>
    </row>
    <row r="33" spans="1:8" ht="12.75">
      <c r="A33" s="42"/>
      <c r="B33" s="143"/>
      <c r="C33" s="143"/>
      <c r="D33" s="143"/>
      <c r="E33" s="143"/>
      <c r="F33" s="17"/>
      <c r="G33" s="17"/>
      <c r="H33" s="17"/>
    </row>
    <row r="34" spans="1:8" ht="12.75">
      <c r="A34" s="42"/>
      <c r="B34" s="143"/>
      <c r="C34" s="143"/>
      <c r="D34" s="143"/>
      <c r="E34" s="143"/>
      <c r="F34" s="17"/>
      <c r="G34" s="17"/>
      <c r="H34" s="17"/>
    </row>
    <row r="35" spans="1:8" ht="12.75">
      <c r="A35" s="40"/>
      <c r="B35" s="145"/>
      <c r="C35" s="145"/>
      <c r="D35" s="145"/>
      <c r="E35" s="145"/>
      <c r="F35" s="17"/>
      <c r="G35" s="17"/>
      <c r="H35" s="17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</sheetData>
  <sheetProtection/>
  <mergeCells count="3">
    <mergeCell ref="A3:I3"/>
    <mergeCell ref="A8:A9"/>
    <mergeCell ref="A5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&amp;R3/2. sz. melléklet
.../2013. (...)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J35"/>
  <sheetViews>
    <sheetView view="pageBreakPreview" zoomScale="60" workbookViewId="0" topLeftCell="B4">
      <selection activeCell="C15" sqref="C15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3.875" style="0" customWidth="1"/>
    <col min="10" max="10" width="13.625" style="0" customWidth="1"/>
  </cols>
  <sheetData>
    <row r="3" spans="1:9" ht="15.75">
      <c r="A3" s="724"/>
      <c r="B3" s="725"/>
      <c r="C3" s="725"/>
      <c r="D3" s="725"/>
      <c r="E3" s="725"/>
      <c r="F3" s="725"/>
      <c r="G3" s="725"/>
      <c r="H3" s="725"/>
      <c r="I3" s="726"/>
    </row>
    <row r="5" spans="1:9" ht="12.75">
      <c r="A5" s="729" t="s">
        <v>317</v>
      </c>
      <c r="B5" s="729"/>
      <c r="C5" s="729"/>
      <c r="D5" s="729"/>
      <c r="E5" s="729"/>
      <c r="F5" s="729"/>
      <c r="G5" s="729"/>
      <c r="H5" s="729"/>
      <c r="I5" s="729"/>
    </row>
    <row r="6" spans="1:9" ht="12.75">
      <c r="A6" s="729"/>
      <c r="B6" s="729"/>
      <c r="C6" s="729"/>
      <c r="D6" s="729"/>
      <c r="E6" s="729"/>
      <c r="F6" s="729"/>
      <c r="G6" s="729"/>
      <c r="H6" s="729"/>
      <c r="I6" s="729"/>
    </row>
    <row r="7" ht="13.5" thickBot="1">
      <c r="I7" s="297"/>
    </row>
    <row r="8" spans="1:10" ht="90.75" customHeight="1" thickBot="1">
      <c r="A8" s="727" t="s">
        <v>62</v>
      </c>
      <c r="B8" s="199" t="s">
        <v>63</v>
      </c>
      <c r="C8" s="199" t="s">
        <v>200</v>
      </c>
      <c r="D8" s="199" t="s">
        <v>48</v>
      </c>
      <c r="E8" s="199" t="s">
        <v>303</v>
      </c>
      <c r="F8" s="228" t="s">
        <v>311</v>
      </c>
      <c r="G8" s="264" t="s">
        <v>308</v>
      </c>
      <c r="H8" s="264" t="s">
        <v>120</v>
      </c>
      <c r="I8" s="200" t="s">
        <v>29</v>
      </c>
      <c r="J8" s="319" t="s">
        <v>323</v>
      </c>
    </row>
    <row r="9" spans="1:10" ht="21" customHeight="1" thickBot="1">
      <c r="A9" s="728"/>
      <c r="B9" s="35" t="s">
        <v>244</v>
      </c>
      <c r="C9" s="35" t="s">
        <v>244</v>
      </c>
      <c r="D9" s="35" t="s">
        <v>244</v>
      </c>
      <c r="E9" s="35" t="s">
        <v>244</v>
      </c>
      <c r="F9" s="35" t="s">
        <v>244</v>
      </c>
      <c r="G9" s="35" t="s">
        <v>244</v>
      </c>
      <c r="H9" s="35" t="s">
        <v>243</v>
      </c>
      <c r="I9" s="35" t="s">
        <v>244</v>
      </c>
      <c r="J9" s="35" t="s">
        <v>244</v>
      </c>
    </row>
    <row r="10" spans="1:10" ht="21" customHeight="1" thickBot="1">
      <c r="A10" s="117" t="s">
        <v>194</v>
      </c>
      <c r="B10" s="102">
        <v>47781</v>
      </c>
      <c r="C10" s="102">
        <v>11732</v>
      </c>
      <c r="D10" s="148">
        <v>20141</v>
      </c>
      <c r="E10" s="102">
        <v>750</v>
      </c>
      <c r="F10" s="103">
        <v>3592</v>
      </c>
      <c r="G10" s="103"/>
      <c r="H10" s="103"/>
      <c r="I10" s="123">
        <f aca="true" t="shared" si="0" ref="I10:I15">SUM(B10:H10)</f>
        <v>83996</v>
      </c>
      <c r="J10" s="320">
        <v>19</v>
      </c>
    </row>
    <row r="11" spans="1:10" ht="21" customHeight="1" thickBot="1">
      <c r="A11" s="117" t="s">
        <v>155</v>
      </c>
      <c r="B11" s="102">
        <v>3420</v>
      </c>
      <c r="C11" s="102">
        <v>827</v>
      </c>
      <c r="D11" s="147">
        <v>1197</v>
      </c>
      <c r="E11" s="102"/>
      <c r="F11" s="102">
        <v>286</v>
      </c>
      <c r="G11" s="102"/>
      <c r="H11" s="102"/>
      <c r="I11" s="123">
        <f t="shared" si="0"/>
        <v>5730</v>
      </c>
      <c r="J11" s="321">
        <v>2</v>
      </c>
    </row>
    <row r="12" spans="1:10" ht="21" customHeight="1" thickBot="1">
      <c r="A12" s="117" t="s">
        <v>461</v>
      </c>
      <c r="B12" s="102"/>
      <c r="C12" s="102"/>
      <c r="D12" s="147">
        <v>10</v>
      </c>
      <c r="E12" s="102"/>
      <c r="F12" s="102"/>
      <c r="G12" s="102"/>
      <c r="H12" s="102"/>
      <c r="I12" s="123">
        <f t="shared" si="0"/>
        <v>10</v>
      </c>
      <c r="J12" s="321"/>
    </row>
    <row r="13" spans="1:10" ht="23.25" thickBot="1">
      <c r="A13" s="493" t="s">
        <v>462</v>
      </c>
      <c r="B13" s="102"/>
      <c r="C13" s="102"/>
      <c r="D13" s="147">
        <v>3</v>
      </c>
      <c r="E13" s="102"/>
      <c r="F13" s="102"/>
      <c r="G13" s="102"/>
      <c r="H13" s="102"/>
      <c r="I13" s="123">
        <f t="shared" si="0"/>
        <v>3</v>
      </c>
      <c r="J13" s="321"/>
    </row>
    <row r="14" spans="1:10" ht="23.25" thickBot="1">
      <c r="A14" s="493" t="s">
        <v>463</v>
      </c>
      <c r="B14" s="102"/>
      <c r="C14" s="102"/>
      <c r="D14" s="147">
        <v>36</v>
      </c>
      <c r="E14" s="102"/>
      <c r="F14" s="102"/>
      <c r="G14" s="102"/>
      <c r="H14" s="102"/>
      <c r="I14" s="123">
        <f t="shared" si="0"/>
        <v>36</v>
      </c>
      <c r="J14" s="321"/>
    </row>
    <row r="15" spans="1:10" ht="13.5" thickBot="1">
      <c r="A15" s="33" t="s">
        <v>14</v>
      </c>
      <c r="B15" s="494">
        <f>SUM(B10:B14)</f>
        <v>51201</v>
      </c>
      <c r="C15" s="494">
        <f aca="true" t="shared" si="1" ref="C15:H15">SUM(C10:C14)</f>
        <v>12559</v>
      </c>
      <c r="D15" s="494">
        <f t="shared" si="1"/>
        <v>21387</v>
      </c>
      <c r="E15" s="494">
        <f t="shared" si="1"/>
        <v>750</v>
      </c>
      <c r="F15" s="494">
        <f t="shared" si="1"/>
        <v>3878</v>
      </c>
      <c r="G15" s="494">
        <f t="shared" si="1"/>
        <v>0</v>
      </c>
      <c r="H15" s="494">
        <f t="shared" si="1"/>
        <v>0</v>
      </c>
      <c r="I15" s="494">
        <f t="shared" si="0"/>
        <v>89775</v>
      </c>
      <c r="J15" s="323">
        <f>SUM(J10:J14)</f>
        <v>21</v>
      </c>
    </row>
    <row r="16" spans="2:8" ht="12.75">
      <c r="B16" s="38"/>
      <c r="C16" s="38"/>
      <c r="D16" s="38" t="s">
        <v>280</v>
      </c>
      <c r="E16" s="38"/>
      <c r="F16" s="39"/>
      <c r="G16" s="39"/>
      <c r="H16" s="39"/>
    </row>
    <row r="17" spans="2:8" ht="12.75">
      <c r="B17" s="41"/>
      <c r="C17" s="41"/>
      <c r="D17" s="41"/>
      <c r="E17" s="41"/>
      <c r="F17" s="41"/>
      <c r="G17" s="41"/>
      <c r="H17" s="41"/>
    </row>
    <row r="18" spans="2:8" ht="12.75">
      <c r="B18" s="143"/>
      <c r="C18" s="143"/>
      <c r="D18" s="143"/>
      <c r="E18" s="143"/>
      <c r="F18" s="17"/>
      <c r="G18" s="17"/>
      <c r="H18" s="17"/>
    </row>
    <row r="19" spans="1:8" ht="12.75">
      <c r="A19" s="37"/>
      <c r="B19" s="143"/>
      <c r="C19" s="143"/>
      <c r="D19" s="144"/>
      <c r="E19" s="143"/>
      <c r="F19" s="17"/>
      <c r="G19" s="17"/>
      <c r="H19" s="17"/>
    </row>
    <row r="20" spans="1:8" ht="12.75">
      <c r="A20" s="40"/>
      <c r="B20" s="143"/>
      <c r="C20" s="143"/>
      <c r="D20" s="143"/>
      <c r="E20" s="143"/>
      <c r="F20" s="17"/>
      <c r="G20" s="17"/>
      <c r="H20" s="17"/>
    </row>
    <row r="21" spans="1:8" ht="12.75">
      <c r="A21" s="42"/>
      <c r="B21" s="143"/>
      <c r="C21" s="143"/>
      <c r="D21" s="143"/>
      <c r="E21" s="143"/>
      <c r="F21" s="17"/>
      <c r="G21" s="17"/>
      <c r="H21" s="17"/>
    </row>
    <row r="22" spans="1:8" ht="12.75">
      <c r="A22" s="42"/>
      <c r="B22" s="143"/>
      <c r="C22" s="143"/>
      <c r="D22" s="143"/>
      <c r="E22" s="143"/>
      <c r="F22" s="17"/>
      <c r="G22" s="17"/>
      <c r="H22" s="17"/>
    </row>
    <row r="23" spans="1:8" ht="12.75">
      <c r="A23" s="42"/>
      <c r="B23" s="143"/>
      <c r="C23" s="143"/>
      <c r="D23" s="143"/>
      <c r="E23" s="143"/>
      <c r="F23" s="17"/>
      <c r="G23" s="17"/>
      <c r="H23" s="17"/>
    </row>
    <row r="24" spans="1:8" ht="12.75">
      <c r="A24" s="42"/>
      <c r="B24" s="143"/>
      <c r="C24" s="143"/>
      <c r="D24" s="143"/>
      <c r="E24" s="143"/>
      <c r="F24" s="17"/>
      <c r="G24" s="17"/>
      <c r="H24" s="17"/>
    </row>
    <row r="25" spans="1:8" ht="12.75">
      <c r="A25" s="42"/>
      <c r="B25" s="143"/>
      <c r="C25" s="143"/>
      <c r="D25" s="143"/>
      <c r="E25" s="143"/>
      <c r="F25" s="17"/>
      <c r="G25" s="17"/>
      <c r="H25" s="17"/>
    </row>
    <row r="26" spans="1:8" ht="12.75">
      <c r="A26" s="42"/>
      <c r="B26" s="143"/>
      <c r="C26" s="143"/>
      <c r="D26" s="143"/>
      <c r="E26" s="143"/>
      <c r="F26" s="17"/>
      <c r="G26" s="17"/>
      <c r="H26" s="17"/>
    </row>
    <row r="27" spans="1:8" ht="12.75">
      <c r="A27" s="42"/>
      <c r="B27" s="143"/>
      <c r="C27" s="143"/>
      <c r="D27" s="143"/>
      <c r="E27" s="143"/>
      <c r="F27" s="17"/>
      <c r="G27" s="17"/>
      <c r="H27" s="17"/>
    </row>
    <row r="28" spans="1:8" ht="12.75">
      <c r="A28" s="42"/>
      <c r="B28" s="143"/>
      <c r="C28" s="143"/>
      <c r="D28" s="143"/>
      <c r="E28" s="143"/>
      <c r="F28" s="17"/>
      <c r="G28" s="17"/>
      <c r="H28" s="17"/>
    </row>
    <row r="29" spans="1:8" ht="12.75">
      <c r="A29" s="42"/>
      <c r="B29" s="143"/>
      <c r="C29" s="143"/>
      <c r="D29" s="143"/>
      <c r="E29" s="143"/>
      <c r="F29" s="17"/>
      <c r="G29" s="17"/>
      <c r="H29" s="17"/>
    </row>
    <row r="30" spans="1:8" ht="12.75">
      <c r="A30" s="42"/>
      <c r="B30" s="143"/>
      <c r="C30" s="143"/>
      <c r="D30" s="143"/>
      <c r="E30" s="143"/>
      <c r="F30" s="17"/>
      <c r="G30" s="17"/>
      <c r="H30" s="17"/>
    </row>
    <row r="31" spans="1:8" ht="12.75">
      <c r="A31" s="42"/>
      <c r="B31" s="143"/>
      <c r="C31" s="143"/>
      <c r="D31" s="143"/>
      <c r="E31" s="143"/>
      <c r="F31" s="17"/>
      <c r="G31" s="17"/>
      <c r="H31" s="17"/>
    </row>
    <row r="32" spans="1:8" ht="12.75">
      <c r="A32" s="42"/>
      <c r="B32" s="145"/>
      <c r="C32" s="145"/>
      <c r="D32" s="145"/>
      <c r="E32" s="145"/>
      <c r="F32" s="17"/>
      <c r="G32" s="17"/>
      <c r="H32" s="17"/>
    </row>
    <row r="33" spans="1:8" ht="12.75">
      <c r="A33" s="42"/>
      <c r="B33" s="1"/>
      <c r="C33" s="1"/>
      <c r="D33" s="1"/>
      <c r="E33" s="1"/>
      <c r="F33" s="1"/>
      <c r="G33" s="1"/>
      <c r="H33" s="1"/>
    </row>
    <row r="34" spans="1:8" ht="12.75">
      <c r="A34" s="42"/>
      <c r="B34" s="1"/>
      <c r="C34" s="1"/>
      <c r="D34" s="1"/>
      <c r="E34" s="1"/>
      <c r="F34" s="1"/>
      <c r="G34" s="1"/>
      <c r="H34" s="1"/>
    </row>
    <row r="35" ht="12.75">
      <c r="A35" s="40"/>
    </row>
  </sheetData>
  <sheetProtection/>
  <mergeCells count="3">
    <mergeCell ref="A3:I3"/>
    <mergeCell ref="A5:I6"/>
    <mergeCell ref="A8:A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&amp;R3/2)a sz. melléklet
.../2013. (...)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workbookViewId="0" topLeftCell="A1">
      <selection activeCell="D10" sqref="D10"/>
    </sheetView>
  </sheetViews>
  <sheetFormatPr defaultColWidth="9.00390625" defaultRowHeight="12.75"/>
  <cols>
    <col min="1" max="1" width="63.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375" style="0" customWidth="1"/>
    <col min="7" max="7" width="14.625" style="0" customWidth="1"/>
  </cols>
  <sheetData>
    <row r="1" spans="1:7" ht="15.75" customHeight="1">
      <c r="A1" s="732" t="s">
        <v>315</v>
      </c>
      <c r="B1" s="732"/>
      <c r="C1" s="732"/>
      <c r="D1" s="732"/>
      <c r="E1" s="732"/>
      <c r="F1" s="732"/>
      <c r="G1" s="732"/>
    </row>
    <row r="2" spans="1:7" ht="12.75" customHeight="1">
      <c r="A2" s="732"/>
      <c r="B2" s="732"/>
      <c r="C2" s="732"/>
      <c r="D2" s="732"/>
      <c r="E2" s="732"/>
      <c r="F2" s="732"/>
      <c r="G2" s="732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3.5" thickBot="1">
      <c r="A5" s="3"/>
      <c r="B5" s="3"/>
      <c r="C5" s="3"/>
      <c r="D5" s="3"/>
      <c r="E5" s="3"/>
      <c r="F5" s="3"/>
    </row>
    <row r="6" spans="1:7" ht="78.75" customHeight="1" thickBot="1">
      <c r="A6" s="730" t="s">
        <v>62</v>
      </c>
      <c r="B6" s="428" t="s">
        <v>204</v>
      </c>
      <c r="C6" s="428" t="s">
        <v>200</v>
      </c>
      <c r="D6" s="429" t="s">
        <v>21</v>
      </c>
      <c r="E6" s="429" t="s">
        <v>304</v>
      </c>
      <c r="F6" s="430" t="s">
        <v>29</v>
      </c>
      <c r="G6" s="431" t="s">
        <v>323</v>
      </c>
    </row>
    <row r="7" spans="1:7" ht="19.5" customHeight="1" thickBot="1">
      <c r="A7" s="731"/>
      <c r="B7" s="432" t="s">
        <v>243</v>
      </c>
      <c r="C7" s="432" t="s">
        <v>243</v>
      </c>
      <c r="D7" s="432" t="s">
        <v>243</v>
      </c>
      <c r="E7" s="432" t="s">
        <v>243</v>
      </c>
      <c r="F7" s="432" t="s">
        <v>243</v>
      </c>
      <c r="G7" s="324" t="s">
        <v>243</v>
      </c>
    </row>
    <row r="8" spans="1:7" s="427" customFormat="1" ht="19.5" customHeight="1" thickBot="1">
      <c r="A8" s="433" t="s">
        <v>446</v>
      </c>
      <c r="B8" s="434"/>
      <c r="C8" s="434"/>
      <c r="D8" s="434">
        <v>569</v>
      </c>
      <c r="E8" s="434"/>
      <c r="F8" s="435">
        <f>SUM(B8:E8)</f>
        <v>569</v>
      </c>
      <c r="G8" s="436"/>
    </row>
    <row r="9" spans="1:7" ht="16.5" thickBot="1">
      <c r="A9" s="437" t="s">
        <v>150</v>
      </c>
      <c r="B9" s="438">
        <v>4040</v>
      </c>
      <c r="C9" s="438">
        <v>1087</v>
      </c>
      <c r="D9" s="438">
        <v>4207</v>
      </c>
      <c r="E9" s="439">
        <v>290</v>
      </c>
      <c r="F9" s="435">
        <f>SUM(B9:E9)</f>
        <v>9624</v>
      </c>
      <c r="G9" s="440">
        <v>2</v>
      </c>
    </row>
    <row r="10" spans="1:7" ht="16.5" thickBot="1">
      <c r="A10" s="437" t="s">
        <v>152</v>
      </c>
      <c r="B10" s="438"/>
      <c r="C10" s="438"/>
      <c r="D10" s="438">
        <v>35</v>
      </c>
      <c r="E10" s="439">
        <v>150</v>
      </c>
      <c r="F10" s="435">
        <f>SUM(B10:E10)</f>
        <v>185</v>
      </c>
      <c r="G10" s="441">
        <v>0</v>
      </c>
    </row>
    <row r="11" spans="1:7" ht="16.5" thickBot="1">
      <c r="A11" s="437" t="s">
        <v>151</v>
      </c>
      <c r="B11" s="438">
        <v>2082</v>
      </c>
      <c r="C11" s="438">
        <v>549</v>
      </c>
      <c r="D11" s="438">
        <v>956</v>
      </c>
      <c r="E11" s="439"/>
      <c r="F11" s="435">
        <f>SUM(B11:E11)</f>
        <v>3587</v>
      </c>
      <c r="G11" s="442">
        <v>1</v>
      </c>
    </row>
    <row r="12" spans="1:7" s="121" customFormat="1" ht="15.75" thickBot="1">
      <c r="A12" s="443" t="s">
        <v>153</v>
      </c>
      <c r="B12" s="444">
        <f>SUM(B8:B11)</f>
        <v>6122</v>
      </c>
      <c r="C12" s="444">
        <f>SUM(C8:C11)</f>
        <v>1636</v>
      </c>
      <c r="D12" s="444">
        <f>SUM(D8:D11)</f>
        <v>5767</v>
      </c>
      <c r="E12" s="444">
        <f>SUM(E8:E11)</f>
        <v>440</v>
      </c>
      <c r="F12" s="444">
        <f>SUM(F8:F11)</f>
        <v>13965</v>
      </c>
      <c r="G12" s="444">
        <f>SUM(G9:G11)</f>
        <v>3</v>
      </c>
    </row>
  </sheetData>
  <sheetProtection/>
  <mergeCells count="2">
    <mergeCell ref="A6:A7"/>
    <mergeCell ref="A1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3" r:id="rId1"/>
  <headerFooter alignWithMargins="0">
    <oddHeader>&amp;R3/3. sz. melléklet
...../2013.(.......)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3">
      <selection activeCell="D10" sqref="D10"/>
    </sheetView>
  </sheetViews>
  <sheetFormatPr defaultColWidth="9.00390625" defaultRowHeight="12.75"/>
  <cols>
    <col min="1" max="1" width="54.2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625" style="0" customWidth="1"/>
    <col min="7" max="7" width="15.375" style="0" customWidth="1"/>
  </cols>
  <sheetData>
    <row r="1" spans="1:7" ht="15.75" customHeight="1">
      <c r="A1" s="733" t="s">
        <v>314</v>
      </c>
      <c r="B1" s="733"/>
      <c r="C1" s="733"/>
      <c r="D1" s="733"/>
      <c r="E1" s="733"/>
      <c r="F1" s="733"/>
      <c r="G1" s="733"/>
    </row>
    <row r="2" spans="1:7" ht="12.75" customHeight="1">
      <c r="A2" s="733"/>
      <c r="B2" s="733"/>
      <c r="C2" s="733"/>
      <c r="D2" s="733"/>
      <c r="E2" s="733"/>
      <c r="F2" s="733"/>
      <c r="G2" s="73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3.5" thickBot="1">
      <c r="A5" s="3"/>
      <c r="B5" s="3"/>
      <c r="C5" s="3"/>
      <c r="D5" s="3"/>
      <c r="E5" s="3"/>
      <c r="F5" s="3"/>
    </row>
    <row r="6" spans="1:7" ht="95.25" thickBot="1">
      <c r="A6" s="730" t="s">
        <v>62</v>
      </c>
      <c r="B6" s="428" t="s">
        <v>204</v>
      </c>
      <c r="C6" s="428" t="s">
        <v>200</v>
      </c>
      <c r="D6" s="429" t="s">
        <v>21</v>
      </c>
      <c r="E6" s="429" t="s">
        <v>304</v>
      </c>
      <c r="F6" s="430" t="s">
        <v>29</v>
      </c>
      <c r="G6" s="431" t="s">
        <v>323</v>
      </c>
    </row>
    <row r="7" spans="1:7" ht="19.5" customHeight="1" thickBot="1">
      <c r="A7" s="731"/>
      <c r="B7" s="432" t="s">
        <v>243</v>
      </c>
      <c r="C7" s="432" t="s">
        <v>243</v>
      </c>
      <c r="D7" s="432" t="s">
        <v>243</v>
      </c>
      <c r="E7" s="432" t="s">
        <v>243</v>
      </c>
      <c r="F7" s="432" t="s">
        <v>243</v>
      </c>
      <c r="G7" s="432" t="s">
        <v>243</v>
      </c>
    </row>
    <row r="8" spans="1:7" ht="16.5" thickBot="1">
      <c r="A8" s="433" t="s">
        <v>446</v>
      </c>
      <c r="B8" s="434"/>
      <c r="C8" s="434"/>
      <c r="D8" s="434">
        <v>569</v>
      </c>
      <c r="E8" s="434"/>
      <c r="F8" s="435">
        <f>SUM(B8:E8)</f>
        <v>569</v>
      </c>
      <c r="G8" s="318"/>
    </row>
    <row r="9" spans="1:7" ht="16.5" thickBot="1">
      <c r="A9" s="437" t="s">
        <v>150</v>
      </c>
      <c r="B9" s="438">
        <v>4040</v>
      </c>
      <c r="C9" s="438">
        <v>1087</v>
      </c>
      <c r="D9" s="438">
        <v>4116</v>
      </c>
      <c r="E9" s="439">
        <v>290</v>
      </c>
      <c r="F9" s="435">
        <f>SUM(B9:E9)</f>
        <v>9533</v>
      </c>
      <c r="G9" s="440">
        <v>2</v>
      </c>
    </row>
    <row r="10" spans="1:7" ht="16.5" thickBot="1">
      <c r="A10" s="437" t="s">
        <v>152</v>
      </c>
      <c r="B10" s="438"/>
      <c r="C10" s="438"/>
      <c r="D10" s="438">
        <v>35</v>
      </c>
      <c r="E10" s="439">
        <v>150</v>
      </c>
      <c r="F10" s="435">
        <f>SUM(B10:E10)</f>
        <v>185</v>
      </c>
      <c r="G10" s="441">
        <v>0</v>
      </c>
    </row>
    <row r="11" spans="1:7" ht="16.5" thickBot="1">
      <c r="A11" s="437" t="s">
        <v>151</v>
      </c>
      <c r="B11" s="438">
        <v>2082</v>
      </c>
      <c r="C11" s="438">
        <v>549</v>
      </c>
      <c r="D11" s="438">
        <v>956</v>
      </c>
      <c r="E11" s="439"/>
      <c r="F11" s="435">
        <f>SUM(B11:E11)</f>
        <v>3587</v>
      </c>
      <c r="G11" s="442">
        <v>1</v>
      </c>
    </row>
    <row r="12" spans="1:7" s="121" customFormat="1" ht="15.75" thickBot="1">
      <c r="A12" s="443" t="s">
        <v>153</v>
      </c>
      <c r="B12" s="444">
        <f aca="true" t="shared" si="0" ref="B12:G12">SUM(B8:B11)</f>
        <v>6122</v>
      </c>
      <c r="C12" s="444">
        <f t="shared" si="0"/>
        <v>1636</v>
      </c>
      <c r="D12" s="444">
        <f t="shared" si="0"/>
        <v>5676</v>
      </c>
      <c r="E12" s="444">
        <f t="shared" si="0"/>
        <v>440</v>
      </c>
      <c r="F12" s="444">
        <f t="shared" si="0"/>
        <v>13874</v>
      </c>
      <c r="G12" s="444">
        <f t="shared" si="0"/>
        <v>3</v>
      </c>
    </row>
  </sheetData>
  <sheetProtection/>
  <mergeCells count="2">
    <mergeCell ref="A6:A7"/>
    <mergeCell ref="A1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  <headerFooter alignWithMargins="0">
    <oddHeader>&amp;R3/3)a sz. melléklet
...../2013.(.......) Egyek Önk.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66.375" style="0" customWidth="1"/>
    <col min="2" max="2" width="20.75390625" style="0" customWidth="1"/>
    <col min="3" max="3" width="24.375" style="0" customWidth="1"/>
    <col min="4" max="4" width="23.125" style="0" customWidth="1"/>
    <col min="5" max="5" width="29.00390625" style="0" customWidth="1"/>
    <col min="6" max="6" width="14.625" style="0" customWidth="1"/>
    <col min="7" max="7" width="18.75390625" style="0" customWidth="1"/>
  </cols>
  <sheetData>
    <row r="1" spans="1:7" ht="12.75">
      <c r="A1" s="733" t="s">
        <v>520</v>
      </c>
      <c r="B1" s="733"/>
      <c r="C1" s="733"/>
      <c r="D1" s="733"/>
      <c r="E1" s="733"/>
      <c r="F1" s="733"/>
      <c r="G1" s="733"/>
    </row>
    <row r="2" spans="1:7" ht="12.75">
      <c r="A2" s="733"/>
      <c r="B2" s="733"/>
      <c r="C2" s="733"/>
      <c r="D2" s="733"/>
      <c r="E2" s="733"/>
      <c r="F2" s="733"/>
      <c r="G2" s="73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3.5" thickBot="1">
      <c r="A5" s="3"/>
      <c r="B5" s="3"/>
      <c r="C5" s="3"/>
      <c r="D5" s="3"/>
      <c r="E5" s="3"/>
      <c r="F5" s="3"/>
    </row>
    <row r="6" spans="1:7" ht="46.5" customHeight="1" thickBot="1">
      <c r="A6" s="730" t="s">
        <v>62</v>
      </c>
      <c r="B6" s="428" t="s">
        <v>204</v>
      </c>
      <c r="C6" s="428" t="s">
        <v>200</v>
      </c>
      <c r="D6" s="429" t="s">
        <v>21</v>
      </c>
      <c r="E6" s="429" t="s">
        <v>304</v>
      </c>
      <c r="F6" s="430" t="s">
        <v>29</v>
      </c>
      <c r="G6" s="431" t="s">
        <v>323</v>
      </c>
    </row>
    <row r="7" spans="1:7" ht="25.5" customHeight="1" thickBot="1">
      <c r="A7" s="731"/>
      <c r="B7" s="432" t="s">
        <v>243</v>
      </c>
      <c r="C7" s="432" t="s">
        <v>243</v>
      </c>
      <c r="D7" s="432" t="s">
        <v>243</v>
      </c>
      <c r="E7" s="432" t="s">
        <v>243</v>
      </c>
      <c r="F7" s="432" t="s">
        <v>243</v>
      </c>
      <c r="G7" s="432" t="s">
        <v>243</v>
      </c>
    </row>
    <row r="8" spans="1:7" ht="16.5" thickBot="1">
      <c r="A8" s="433" t="s">
        <v>446</v>
      </c>
      <c r="B8" s="434"/>
      <c r="C8" s="434"/>
      <c r="D8" s="434"/>
      <c r="E8" s="434"/>
      <c r="F8" s="435"/>
      <c r="G8" s="318"/>
    </row>
    <row r="9" spans="1:7" ht="16.5" thickBot="1">
      <c r="A9" s="437" t="s">
        <v>150</v>
      </c>
      <c r="B9" s="438"/>
      <c r="C9" s="438"/>
      <c r="D9" s="438">
        <v>91</v>
      </c>
      <c r="E9" s="439"/>
      <c r="F9" s="435">
        <f>SUM(B9:E9)</f>
        <v>91</v>
      </c>
      <c r="G9" s="440"/>
    </row>
    <row r="10" spans="1:7" ht="16.5" thickBot="1">
      <c r="A10" s="437" t="s">
        <v>152</v>
      </c>
      <c r="B10" s="438"/>
      <c r="C10" s="438"/>
      <c r="D10" s="438"/>
      <c r="E10" s="439"/>
      <c r="F10" s="435"/>
      <c r="G10" s="441">
        <v>0</v>
      </c>
    </row>
    <row r="11" spans="1:7" ht="16.5" thickBot="1">
      <c r="A11" s="437" t="s">
        <v>151</v>
      </c>
      <c r="B11" s="438"/>
      <c r="C11" s="438"/>
      <c r="D11" s="438"/>
      <c r="E11" s="439"/>
      <c r="F11" s="435"/>
      <c r="G11" s="442"/>
    </row>
    <row r="12" spans="1:7" ht="15.75" thickBot="1">
      <c r="A12" s="443" t="s">
        <v>153</v>
      </c>
      <c r="B12" s="444"/>
      <c r="C12" s="444"/>
      <c r="D12" s="444">
        <f>SUM(D8:D11)</f>
        <v>91</v>
      </c>
      <c r="E12" s="444"/>
      <c r="F12" s="444">
        <f>SUM(F8:F11)</f>
        <v>91</v>
      </c>
      <c r="G12" s="444">
        <f>SUM(G8:G11)</f>
        <v>0</v>
      </c>
    </row>
  </sheetData>
  <sheetProtection/>
  <mergeCells count="2">
    <mergeCell ref="A1:G2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scale="46" r:id="rId1"/>
  <headerFooter alignWithMargins="0">
    <oddHeader>&amp;R3.3)b sz. melléklet
..../2013. (....)Egyek Önk.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1">
      <selection activeCell="F16" sqref="F16"/>
    </sheetView>
  </sheetViews>
  <sheetFormatPr defaultColWidth="9.00390625" defaultRowHeight="12.75"/>
  <cols>
    <col min="1" max="1" width="5.25390625" style="0" customWidth="1"/>
    <col min="2" max="2" width="41.375" style="0" customWidth="1"/>
    <col min="3" max="3" width="22.625" style="0" customWidth="1"/>
    <col min="4" max="6" width="17.75390625" style="0" customWidth="1"/>
  </cols>
  <sheetData>
    <row r="1" ht="7.5" customHeight="1"/>
    <row r="2" spans="2:6" ht="30" customHeight="1">
      <c r="B2" s="715" t="s">
        <v>251</v>
      </c>
      <c r="C2" s="715"/>
      <c r="D2" s="715"/>
      <c r="E2" s="715"/>
      <c r="F2" s="715"/>
    </row>
    <row r="3" spans="2:6" ht="4.5" customHeight="1" thickBot="1">
      <c r="B3" s="715"/>
      <c r="C3" s="715"/>
      <c r="D3" s="715"/>
      <c r="E3" s="715"/>
      <c r="F3" s="715"/>
    </row>
    <row r="4" spans="2:6" ht="3.75" customHeight="1" hidden="1" thickBot="1">
      <c r="B4" s="22"/>
      <c r="C4" s="22"/>
      <c r="D4" s="22"/>
      <c r="E4" s="22"/>
      <c r="F4" s="27" t="s">
        <v>33</v>
      </c>
    </row>
    <row r="5" spans="2:6" ht="15.75" customHeight="1">
      <c r="B5" s="734" t="s">
        <v>35</v>
      </c>
      <c r="C5" s="741" t="s">
        <v>189</v>
      </c>
      <c r="D5" s="736" t="s">
        <v>198</v>
      </c>
      <c r="E5" s="736" t="s">
        <v>326</v>
      </c>
      <c r="F5" s="739" t="s">
        <v>36</v>
      </c>
    </row>
    <row r="6" spans="2:6" ht="35.25" customHeight="1" thickBot="1">
      <c r="B6" s="735"/>
      <c r="C6" s="742"/>
      <c r="D6" s="737"/>
      <c r="E6" s="738"/>
      <c r="F6" s="740"/>
    </row>
    <row r="7" spans="2:6" ht="15" customHeight="1" thickBot="1">
      <c r="B7" s="28" t="s">
        <v>204</v>
      </c>
      <c r="C7" s="269">
        <f>C8+C11+C13</f>
        <v>239719</v>
      </c>
      <c r="D7" s="269">
        <f>D8+D11+D13</f>
        <v>51201</v>
      </c>
      <c r="E7" s="269">
        <f>E8+E11+E13</f>
        <v>6122</v>
      </c>
      <c r="F7" s="559">
        <f>SUM(C7:E7)</f>
        <v>297042</v>
      </c>
    </row>
    <row r="8" spans="2:6" ht="15" customHeight="1">
      <c r="B8" s="29" t="s">
        <v>45</v>
      </c>
      <c r="C8" s="208">
        <v>227918</v>
      </c>
      <c r="D8" s="232">
        <v>42447</v>
      </c>
      <c r="E8" s="208">
        <v>5148</v>
      </c>
      <c r="F8" s="554">
        <f>SUM(C8:E8)</f>
        <v>275513</v>
      </c>
    </row>
    <row r="9" spans="2:6" ht="15" customHeight="1">
      <c r="B9" s="29" t="s">
        <v>55</v>
      </c>
      <c r="C9" s="348">
        <v>214873</v>
      </c>
      <c r="D9" s="232"/>
      <c r="E9" s="208"/>
      <c r="F9" s="555">
        <f aca="true" t="shared" si="0" ref="F9:F40">SUM(C9:E9)</f>
        <v>214873</v>
      </c>
    </row>
    <row r="10" spans="2:6" ht="15" customHeight="1">
      <c r="B10" s="29" t="s">
        <v>182</v>
      </c>
      <c r="C10" s="348">
        <v>7887</v>
      </c>
      <c r="D10" s="232"/>
      <c r="E10" s="208"/>
      <c r="F10" s="555">
        <f t="shared" si="0"/>
        <v>7887</v>
      </c>
    </row>
    <row r="11" spans="2:6" ht="15" customHeight="1">
      <c r="B11" s="30" t="s">
        <v>46</v>
      </c>
      <c r="C11" s="209">
        <v>4697</v>
      </c>
      <c r="D11" s="135">
        <v>8692</v>
      </c>
      <c r="E11" s="209">
        <v>201</v>
      </c>
      <c r="F11" s="555">
        <f t="shared" si="0"/>
        <v>13590</v>
      </c>
    </row>
    <row r="12" spans="2:6" ht="15" customHeight="1">
      <c r="B12" s="29" t="s">
        <v>55</v>
      </c>
      <c r="C12" s="209">
        <v>1527</v>
      </c>
      <c r="D12" s="135"/>
      <c r="E12" s="209"/>
      <c r="F12" s="555">
        <f t="shared" si="0"/>
        <v>1527</v>
      </c>
    </row>
    <row r="13" spans="2:6" ht="15" customHeight="1">
      <c r="B13" s="30" t="s">
        <v>47</v>
      </c>
      <c r="C13" s="209">
        <v>7104</v>
      </c>
      <c r="D13" s="135">
        <v>62</v>
      </c>
      <c r="E13" s="209">
        <v>773</v>
      </c>
      <c r="F13" s="555">
        <f t="shared" si="0"/>
        <v>7939</v>
      </c>
    </row>
    <row r="14" spans="2:6" ht="15" customHeight="1" thickBot="1">
      <c r="B14" s="31" t="s">
        <v>181</v>
      </c>
      <c r="C14" s="349">
        <v>1631</v>
      </c>
      <c r="D14" s="271"/>
      <c r="E14" s="210"/>
      <c r="F14" s="556">
        <f t="shared" si="0"/>
        <v>1631</v>
      </c>
    </row>
    <row r="15" spans="2:8" ht="29.25" customHeight="1" thickBot="1">
      <c r="B15" s="204" t="s">
        <v>199</v>
      </c>
      <c r="C15" s="272">
        <v>35144</v>
      </c>
      <c r="D15" s="272">
        <v>12559</v>
      </c>
      <c r="E15" s="269">
        <v>1636</v>
      </c>
      <c r="F15" s="560">
        <f t="shared" si="0"/>
        <v>49339</v>
      </c>
      <c r="H15" s="230"/>
    </row>
    <row r="16" spans="2:6" ht="15" customHeight="1" thickBot="1">
      <c r="B16" s="132" t="s">
        <v>21</v>
      </c>
      <c r="C16" s="269">
        <f>C17+C18</f>
        <v>125275</v>
      </c>
      <c r="D16" s="269">
        <f>D17+D18</f>
        <v>21387</v>
      </c>
      <c r="E16" s="269">
        <f>E17+E18</f>
        <v>5767</v>
      </c>
      <c r="F16" s="559">
        <f t="shared" si="0"/>
        <v>152429</v>
      </c>
    </row>
    <row r="17" spans="2:6" ht="15" customHeight="1">
      <c r="B17" s="32" t="s">
        <v>48</v>
      </c>
      <c r="C17" s="205">
        <v>117153</v>
      </c>
      <c r="D17" s="134">
        <v>21146</v>
      </c>
      <c r="E17" s="205">
        <v>5651</v>
      </c>
      <c r="F17" s="561">
        <f t="shared" si="0"/>
        <v>143950</v>
      </c>
    </row>
    <row r="18" spans="2:6" ht="15" customHeight="1">
      <c r="B18" s="31" t="s">
        <v>49</v>
      </c>
      <c r="C18" s="135">
        <v>8122</v>
      </c>
      <c r="D18" s="135">
        <v>241</v>
      </c>
      <c r="E18" s="209">
        <v>116</v>
      </c>
      <c r="F18" s="351">
        <f t="shared" si="0"/>
        <v>8479</v>
      </c>
    </row>
    <row r="19" spans="2:6" ht="15" customHeight="1" thickBot="1">
      <c r="B19" s="31" t="s">
        <v>138</v>
      </c>
      <c r="C19" s="260">
        <v>1978</v>
      </c>
      <c r="D19" s="273"/>
      <c r="E19" s="260"/>
      <c r="F19" s="562">
        <f t="shared" si="0"/>
        <v>1978</v>
      </c>
    </row>
    <row r="20" spans="2:6" s="107" customFormat="1" ht="15" customHeight="1" thickBot="1">
      <c r="B20" s="28" t="s">
        <v>136</v>
      </c>
      <c r="C20" s="269">
        <v>35465</v>
      </c>
      <c r="D20" s="269">
        <v>0</v>
      </c>
      <c r="E20" s="269">
        <v>0</v>
      </c>
      <c r="F20" s="560">
        <f t="shared" si="0"/>
        <v>35465</v>
      </c>
    </row>
    <row r="21" spans="2:6" s="107" customFormat="1" ht="15" customHeight="1" thickBot="1">
      <c r="B21" s="28" t="s">
        <v>402</v>
      </c>
      <c r="C21" s="269">
        <v>150</v>
      </c>
      <c r="D21" s="269"/>
      <c r="E21" s="269"/>
      <c r="F21" s="334">
        <f t="shared" si="0"/>
        <v>150</v>
      </c>
    </row>
    <row r="22" spans="2:6" ht="15" customHeight="1" thickBot="1">
      <c r="B22" s="28" t="s">
        <v>38</v>
      </c>
      <c r="C22" s="136">
        <f>SUM(C23:C25)</f>
        <v>159039</v>
      </c>
      <c r="D22" s="269">
        <f>SUM(D23:D25)</f>
        <v>0</v>
      </c>
      <c r="E22" s="269">
        <f>SUM(E23:E25)</f>
        <v>0</v>
      </c>
      <c r="F22" s="559">
        <f>SUM(C22:E22)</f>
        <v>159039</v>
      </c>
    </row>
    <row r="23" spans="2:6" ht="15" customHeight="1">
      <c r="B23" s="214" t="s">
        <v>50</v>
      </c>
      <c r="C23" s="212">
        <v>158899</v>
      </c>
      <c r="D23" s="134"/>
      <c r="E23" s="205"/>
      <c r="F23" s="554">
        <f t="shared" si="0"/>
        <v>158899</v>
      </c>
    </row>
    <row r="24" spans="2:6" ht="15" customHeight="1">
      <c r="B24" s="92" t="s">
        <v>51</v>
      </c>
      <c r="C24" s="206">
        <v>120</v>
      </c>
      <c r="D24" s="273"/>
      <c r="E24" s="260"/>
      <c r="F24" s="555">
        <f t="shared" si="0"/>
        <v>120</v>
      </c>
    </row>
    <row r="25" spans="2:6" ht="15" customHeight="1" thickBot="1">
      <c r="B25" s="215" t="s">
        <v>203</v>
      </c>
      <c r="C25" s="213">
        <v>20</v>
      </c>
      <c r="D25" s="135"/>
      <c r="E25" s="209"/>
      <c r="F25" s="556">
        <f t="shared" si="0"/>
        <v>20</v>
      </c>
    </row>
    <row r="26" spans="2:6" ht="25.5" customHeight="1" thickBot="1">
      <c r="B26" s="263" t="s">
        <v>333</v>
      </c>
      <c r="C26" s="274">
        <v>100832</v>
      </c>
      <c r="D26" s="274"/>
      <c r="E26" s="274"/>
      <c r="F26" s="560">
        <f>SUM(C26:E26)</f>
        <v>100832</v>
      </c>
    </row>
    <row r="27" spans="2:6" ht="15" customHeight="1" thickBot="1">
      <c r="B27" s="28" t="s">
        <v>39</v>
      </c>
      <c r="C27" s="269">
        <f>C28+C33</f>
        <v>58773</v>
      </c>
      <c r="D27" s="269">
        <f>D28+D33</f>
        <v>4628</v>
      </c>
      <c r="E27" s="269">
        <f>E28+E33</f>
        <v>440</v>
      </c>
      <c r="F27" s="270">
        <f>SUM(C27:E27)</f>
        <v>63841</v>
      </c>
    </row>
    <row r="28" spans="2:6" ht="15" customHeight="1" thickBot="1">
      <c r="B28" s="100" t="s">
        <v>303</v>
      </c>
      <c r="C28" s="275">
        <f>SUM(C29:C32)</f>
        <v>18200</v>
      </c>
      <c r="D28" s="275">
        <f>SUM(D29:D32)</f>
        <v>750</v>
      </c>
      <c r="E28" s="275">
        <f>SUM(E29:E32)</f>
        <v>0</v>
      </c>
      <c r="F28" s="550">
        <f t="shared" si="0"/>
        <v>18950</v>
      </c>
    </row>
    <row r="29" spans="2:6" ht="15" customHeight="1">
      <c r="B29" s="32" t="s">
        <v>52</v>
      </c>
      <c r="C29" s="205">
        <v>1000</v>
      </c>
      <c r="D29" s="134"/>
      <c r="E29" s="205"/>
      <c r="F29" s="554">
        <f t="shared" si="0"/>
        <v>1000</v>
      </c>
    </row>
    <row r="30" spans="2:6" ht="15" customHeight="1">
      <c r="B30" s="29" t="s">
        <v>327</v>
      </c>
      <c r="C30" s="208">
        <v>250</v>
      </c>
      <c r="D30" s="232"/>
      <c r="E30" s="348"/>
      <c r="F30" s="555">
        <f>SUM(C30:E30)</f>
        <v>250</v>
      </c>
    </row>
    <row r="31" spans="2:6" ht="15" customHeight="1">
      <c r="B31" s="30" t="s">
        <v>201</v>
      </c>
      <c r="C31" s="209">
        <v>6286</v>
      </c>
      <c r="D31" s="135"/>
      <c r="E31" s="557"/>
      <c r="F31" s="555">
        <f t="shared" si="0"/>
        <v>6286</v>
      </c>
    </row>
    <row r="32" spans="2:6" ht="15" customHeight="1" thickBot="1">
      <c r="B32" s="31" t="s">
        <v>53</v>
      </c>
      <c r="C32" s="349">
        <v>10664</v>
      </c>
      <c r="D32" s="271">
        <v>750</v>
      </c>
      <c r="E32" s="349"/>
      <c r="F32" s="556">
        <f t="shared" si="0"/>
        <v>11414</v>
      </c>
    </row>
    <row r="33" spans="2:6" s="107" customFormat="1" ht="15" customHeight="1" thickBot="1">
      <c r="B33" s="18" t="s">
        <v>188</v>
      </c>
      <c r="C33" s="269">
        <f>SUM(C34:C40)</f>
        <v>40573</v>
      </c>
      <c r="D33" s="269">
        <f>SUM(D34:D40)</f>
        <v>3878</v>
      </c>
      <c r="E33" s="278">
        <f>SUM(E34:E40)</f>
        <v>440</v>
      </c>
      <c r="F33" s="558">
        <f t="shared" si="0"/>
        <v>44891</v>
      </c>
    </row>
    <row r="34" spans="2:6" ht="15" customHeight="1">
      <c r="B34" s="203" t="s">
        <v>187</v>
      </c>
      <c r="C34" s="211">
        <v>23216</v>
      </c>
      <c r="D34" s="279">
        <v>3878</v>
      </c>
      <c r="E34" s="551">
        <v>440</v>
      </c>
      <c r="F34" s="554">
        <f t="shared" si="0"/>
        <v>27534</v>
      </c>
    </row>
    <row r="35" spans="2:6" ht="15" customHeight="1">
      <c r="B35" s="203" t="s">
        <v>259</v>
      </c>
      <c r="C35" s="345">
        <v>5000</v>
      </c>
      <c r="D35" s="279"/>
      <c r="E35" s="551"/>
      <c r="F35" s="555">
        <f t="shared" si="0"/>
        <v>5000</v>
      </c>
    </row>
    <row r="36" spans="2:6" ht="15" customHeight="1">
      <c r="B36" s="203" t="s">
        <v>479</v>
      </c>
      <c r="C36" s="345">
        <v>1363</v>
      </c>
      <c r="D36" s="279"/>
      <c r="E36" s="551"/>
      <c r="F36" s="555">
        <f t="shared" si="0"/>
        <v>1363</v>
      </c>
    </row>
    <row r="37" spans="2:6" ht="15" customHeight="1">
      <c r="B37" s="203" t="s">
        <v>478</v>
      </c>
      <c r="C37" s="345">
        <v>20</v>
      </c>
      <c r="D37" s="279"/>
      <c r="E37" s="551"/>
      <c r="F37" s="555">
        <f t="shared" si="0"/>
        <v>20</v>
      </c>
    </row>
    <row r="38" spans="2:6" ht="15" customHeight="1">
      <c r="B38" s="203" t="s">
        <v>486</v>
      </c>
      <c r="C38" s="345">
        <v>3</v>
      </c>
      <c r="D38" s="279"/>
      <c r="E38" s="551"/>
      <c r="F38" s="555">
        <f t="shared" si="0"/>
        <v>3</v>
      </c>
    </row>
    <row r="39" spans="2:6" ht="15" customHeight="1">
      <c r="B39" s="92" t="s">
        <v>202</v>
      </c>
      <c r="C39" s="346">
        <v>8712</v>
      </c>
      <c r="D39" s="280"/>
      <c r="E39" s="552"/>
      <c r="F39" s="555">
        <f t="shared" si="0"/>
        <v>8712</v>
      </c>
    </row>
    <row r="40" spans="2:6" ht="15" customHeight="1" thickBot="1">
      <c r="B40" s="95" t="s">
        <v>54</v>
      </c>
      <c r="C40" s="347">
        <v>2259</v>
      </c>
      <c r="D40" s="281"/>
      <c r="E40" s="553"/>
      <c r="F40" s="556">
        <f t="shared" si="0"/>
        <v>2259</v>
      </c>
    </row>
    <row r="41" spans="2:6" ht="13.5" thickBot="1">
      <c r="B41" s="28" t="s">
        <v>40</v>
      </c>
      <c r="C41" s="282">
        <f>C7+C15+C16+C22+C27+C20+C26+C21</f>
        <v>754397</v>
      </c>
      <c r="D41" s="282">
        <f>D7+D15+D16+D22+D27+D20+D26+D21</f>
        <v>89775</v>
      </c>
      <c r="E41" s="282">
        <f>E7+E15+E16+E22+E27+E20+E26+E21</f>
        <v>13965</v>
      </c>
      <c r="F41" s="282">
        <f>F7+F15+F16+F22+F27+F20+F26+F21</f>
        <v>858137</v>
      </c>
    </row>
    <row r="42" spans="3:4" ht="12.75">
      <c r="C42" s="333"/>
      <c r="D42" s="2"/>
    </row>
    <row r="43" spans="3:4" ht="12.75">
      <c r="C43" s="149"/>
      <c r="D43" s="149"/>
    </row>
  </sheetData>
  <sheetProtection/>
  <mergeCells count="6">
    <mergeCell ref="B2:F3"/>
    <mergeCell ref="B5:B6"/>
    <mergeCell ref="D5:D6"/>
    <mergeCell ref="E5:E6"/>
    <mergeCell ref="F5:F6"/>
    <mergeCell ref="C5:C6"/>
  </mergeCells>
  <printOptions horizontalCentered="1"/>
  <pageMargins left="0.7874015748031497" right="0.7874015748031497" top="0.3937007874015748" bottom="0.7874015748031497" header="0.5118110236220472" footer="0.5118110236220472"/>
  <pageSetup horizontalDpi="600" verticalDpi="600" orientation="landscape" paperSize="9" scale="80" r:id="rId1"/>
  <headerFooter alignWithMargins="0">
    <oddHeader>&amp;R4.sz melléklet
..../2013.(....) Egyek Önk.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0">
      <selection activeCell="N31" sqref="N31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4" width="14.25390625" style="0" customWidth="1"/>
    <col min="5" max="7" width="16.375" style="0" customWidth="1"/>
    <col min="8" max="10" width="16.125" style="0" customWidth="1"/>
    <col min="11" max="11" width="15.625" style="0" customWidth="1"/>
    <col min="12" max="13" width="17.375" style="0" customWidth="1"/>
    <col min="14" max="14" width="17.875" style="0" customWidth="1"/>
  </cols>
  <sheetData>
    <row r="1" spans="1:14" ht="15.75" customHeight="1">
      <c r="A1" s="656" t="s">
        <v>241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</row>
    <row r="2" spans="1:14" ht="12.75">
      <c r="A2" s="656"/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</row>
    <row r="5" ht="13.5" thickBot="1"/>
    <row r="6" spans="1:14" ht="71.25" customHeight="1" thickBot="1">
      <c r="A6" s="657" t="s">
        <v>62</v>
      </c>
      <c r="B6" s="357" t="s">
        <v>221</v>
      </c>
      <c r="C6" s="357" t="s">
        <v>289</v>
      </c>
      <c r="D6" s="357" t="s">
        <v>433</v>
      </c>
      <c r="E6" s="357" t="s">
        <v>294</v>
      </c>
      <c r="F6" s="357" t="s">
        <v>436</v>
      </c>
      <c r="G6" s="357" t="s">
        <v>361</v>
      </c>
      <c r="H6" s="357" t="s">
        <v>293</v>
      </c>
      <c r="I6" s="357" t="s">
        <v>438</v>
      </c>
      <c r="J6" s="357" t="s">
        <v>230</v>
      </c>
      <c r="K6" s="357" t="s">
        <v>292</v>
      </c>
      <c r="L6" s="357" t="s">
        <v>328</v>
      </c>
      <c r="M6" s="357" t="s">
        <v>291</v>
      </c>
      <c r="N6" s="358" t="s">
        <v>14</v>
      </c>
    </row>
    <row r="7" spans="1:14" ht="25.5" customHeight="1" thickBot="1">
      <c r="A7" s="658"/>
      <c r="B7" s="359" t="s">
        <v>244</v>
      </c>
      <c r="C7" s="359" t="s">
        <v>243</v>
      </c>
      <c r="D7" s="359" t="s">
        <v>243</v>
      </c>
      <c r="E7" s="359" t="s">
        <v>243</v>
      </c>
      <c r="F7" s="359" t="s">
        <v>243</v>
      </c>
      <c r="G7" s="359" t="s">
        <v>243</v>
      </c>
      <c r="H7" s="359" t="s">
        <v>243</v>
      </c>
      <c r="I7" s="359" t="s">
        <v>243</v>
      </c>
      <c r="J7" s="359" t="s">
        <v>243</v>
      </c>
      <c r="K7" s="359" t="s">
        <v>243</v>
      </c>
      <c r="L7" s="359" t="s">
        <v>243</v>
      </c>
      <c r="M7" s="359" t="s">
        <v>243</v>
      </c>
      <c r="N7" s="359" t="s">
        <v>243</v>
      </c>
    </row>
    <row r="8" spans="1:14" ht="12.75">
      <c r="A8" s="360" t="s">
        <v>439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84"/>
      <c r="M8" s="569">
        <v>763</v>
      </c>
      <c r="N8" s="612">
        <f aca="true" t="shared" si="0" ref="N8:N31">SUM(B8:M8)</f>
        <v>763</v>
      </c>
    </row>
    <row r="9" spans="1:14" ht="12.75">
      <c r="A9" s="362" t="s">
        <v>180</v>
      </c>
      <c r="B9" s="350"/>
      <c r="C9" s="350"/>
      <c r="D9" s="350"/>
      <c r="E9" s="350"/>
      <c r="F9" s="350"/>
      <c r="G9" s="350"/>
      <c r="H9" s="513">
        <v>340323</v>
      </c>
      <c r="I9" s="350"/>
      <c r="J9" s="350"/>
      <c r="K9" s="350">
        <v>7206</v>
      </c>
      <c r="L9" s="396"/>
      <c r="M9" s="513"/>
      <c r="N9" s="385">
        <f t="shared" si="0"/>
        <v>347529</v>
      </c>
    </row>
    <row r="10" spans="1:14" ht="12.75">
      <c r="A10" s="363" t="s">
        <v>157</v>
      </c>
      <c r="B10" s="351"/>
      <c r="C10" s="351"/>
      <c r="D10" s="351"/>
      <c r="E10" s="351"/>
      <c r="F10" s="351"/>
      <c r="G10" s="351"/>
      <c r="H10" s="514"/>
      <c r="I10" s="351"/>
      <c r="J10" s="351"/>
      <c r="K10" s="351"/>
      <c r="L10" s="397"/>
      <c r="M10" s="513">
        <v>16467</v>
      </c>
      <c r="N10" s="385">
        <f t="shared" si="0"/>
        <v>16467</v>
      </c>
    </row>
    <row r="11" spans="1:14" ht="12.75">
      <c r="A11" s="363" t="s">
        <v>256</v>
      </c>
      <c r="B11" s="351"/>
      <c r="C11" s="351"/>
      <c r="D11" s="351"/>
      <c r="E11" s="351"/>
      <c r="F11" s="351">
        <v>19</v>
      </c>
      <c r="G11" s="351"/>
      <c r="H11" s="514">
        <v>16230</v>
      </c>
      <c r="I11" s="351">
        <v>1402</v>
      </c>
      <c r="J11" s="351"/>
      <c r="K11" s="351"/>
      <c r="L11" s="397"/>
      <c r="M11" s="513">
        <v>4558</v>
      </c>
      <c r="N11" s="385">
        <f t="shared" si="0"/>
        <v>22209</v>
      </c>
    </row>
    <row r="12" spans="1:14" ht="12.75">
      <c r="A12" s="364" t="s">
        <v>295</v>
      </c>
      <c r="B12" s="351">
        <v>2794</v>
      </c>
      <c r="C12" s="351"/>
      <c r="D12" s="351"/>
      <c r="E12" s="351"/>
      <c r="F12" s="351"/>
      <c r="G12" s="351"/>
      <c r="H12" s="514"/>
      <c r="I12" s="351"/>
      <c r="J12" s="351"/>
      <c r="K12" s="351"/>
      <c r="L12" s="397"/>
      <c r="M12" s="513"/>
      <c r="N12" s="385">
        <f t="shared" si="0"/>
        <v>2794</v>
      </c>
    </row>
    <row r="13" spans="1:14" ht="12.75">
      <c r="A13" s="363" t="s">
        <v>296</v>
      </c>
      <c r="B13" s="351">
        <v>10782</v>
      </c>
      <c r="C13" s="351"/>
      <c r="D13" s="351"/>
      <c r="E13" s="351"/>
      <c r="F13" s="351"/>
      <c r="G13" s="351"/>
      <c r="H13" s="514"/>
      <c r="I13" s="351"/>
      <c r="J13" s="351"/>
      <c r="K13" s="351"/>
      <c r="L13" s="397"/>
      <c r="M13" s="513"/>
      <c r="N13" s="385">
        <f t="shared" si="0"/>
        <v>10782</v>
      </c>
    </row>
    <row r="14" spans="1:14" ht="12.75">
      <c r="A14" s="363" t="s">
        <v>429</v>
      </c>
      <c r="B14" s="351">
        <v>62</v>
      </c>
      <c r="C14" s="351"/>
      <c r="D14" s="351"/>
      <c r="E14" s="351"/>
      <c r="F14" s="351"/>
      <c r="G14" s="351"/>
      <c r="H14" s="514"/>
      <c r="I14" s="351"/>
      <c r="J14" s="351"/>
      <c r="K14" s="351"/>
      <c r="L14" s="568"/>
      <c r="M14" s="513"/>
      <c r="N14" s="385">
        <f t="shared" si="0"/>
        <v>62</v>
      </c>
    </row>
    <row r="15" spans="1:14" ht="12.75">
      <c r="A15" s="363" t="s">
        <v>430</v>
      </c>
      <c r="B15" s="351"/>
      <c r="C15" s="351"/>
      <c r="D15" s="351"/>
      <c r="E15" s="351"/>
      <c r="F15" s="351"/>
      <c r="G15" s="351"/>
      <c r="H15" s="514"/>
      <c r="I15" s="351"/>
      <c r="J15" s="351"/>
      <c r="K15" s="351">
        <v>60</v>
      </c>
      <c r="L15" s="397"/>
      <c r="M15" s="513"/>
      <c r="N15" s="385">
        <f t="shared" si="0"/>
        <v>60</v>
      </c>
    </row>
    <row r="16" spans="1:14" ht="12.75">
      <c r="A16" s="363" t="s">
        <v>257</v>
      </c>
      <c r="B16" s="351">
        <v>116</v>
      </c>
      <c r="C16" s="351"/>
      <c r="D16" s="351"/>
      <c r="E16" s="351">
        <v>701</v>
      </c>
      <c r="F16" s="351"/>
      <c r="G16" s="351"/>
      <c r="H16" s="514"/>
      <c r="I16" s="351"/>
      <c r="J16" s="351"/>
      <c r="K16" s="351"/>
      <c r="L16" s="397"/>
      <c r="M16" s="513"/>
      <c r="N16" s="385">
        <f t="shared" si="0"/>
        <v>817</v>
      </c>
    </row>
    <row r="17" spans="1:14" s="121" customFormat="1" ht="12.75">
      <c r="A17" s="363" t="s">
        <v>195</v>
      </c>
      <c r="B17" s="351"/>
      <c r="C17" s="351">
        <v>375797</v>
      </c>
      <c r="D17" s="351"/>
      <c r="E17" s="351">
        <v>5155</v>
      </c>
      <c r="F17" s="351"/>
      <c r="G17" s="351">
        <v>46741</v>
      </c>
      <c r="H17" s="514">
        <v>980</v>
      </c>
      <c r="I17" s="352"/>
      <c r="J17" s="351">
        <v>65615</v>
      </c>
      <c r="K17" s="352"/>
      <c r="L17" s="398"/>
      <c r="M17" s="563"/>
      <c r="N17" s="385">
        <f t="shared" si="0"/>
        <v>494288</v>
      </c>
    </row>
    <row r="18" spans="1:14" ht="12.75">
      <c r="A18" s="363" t="s">
        <v>163</v>
      </c>
      <c r="B18" s="351"/>
      <c r="C18" s="351"/>
      <c r="D18" s="351"/>
      <c r="E18" s="351"/>
      <c r="F18" s="351"/>
      <c r="G18" s="351"/>
      <c r="H18" s="514"/>
      <c r="I18" s="351"/>
      <c r="J18" s="351"/>
      <c r="K18" s="351"/>
      <c r="L18" s="397">
        <v>6452</v>
      </c>
      <c r="M18" s="513"/>
      <c r="N18" s="385">
        <f t="shared" si="0"/>
        <v>6452</v>
      </c>
    </row>
    <row r="19" spans="1:14" ht="12.75">
      <c r="A19" s="363" t="s">
        <v>482</v>
      </c>
      <c r="B19" s="351"/>
      <c r="C19" s="351"/>
      <c r="D19" s="351"/>
      <c r="E19" s="351"/>
      <c r="F19" s="351"/>
      <c r="G19" s="351"/>
      <c r="H19" s="514"/>
      <c r="I19" s="351"/>
      <c r="J19" s="351"/>
      <c r="K19" s="351"/>
      <c r="L19" s="397">
        <v>86566</v>
      </c>
      <c r="M19" s="513"/>
      <c r="N19" s="385">
        <f t="shared" si="0"/>
        <v>86566</v>
      </c>
    </row>
    <row r="20" spans="1:14" ht="12.75">
      <c r="A20" s="363" t="s">
        <v>321</v>
      </c>
      <c r="B20" s="351">
        <v>2633</v>
      </c>
      <c r="C20" s="351"/>
      <c r="D20" s="351"/>
      <c r="E20" s="351">
        <v>7429</v>
      </c>
      <c r="F20" s="351"/>
      <c r="G20" s="351"/>
      <c r="H20" s="514"/>
      <c r="I20" s="351"/>
      <c r="J20" s="351"/>
      <c r="K20" s="351"/>
      <c r="L20" s="397"/>
      <c r="M20" s="513"/>
      <c r="N20" s="385">
        <f t="shared" si="0"/>
        <v>10062</v>
      </c>
    </row>
    <row r="21" spans="1:14" ht="12.75">
      <c r="A21" s="363" t="s">
        <v>431</v>
      </c>
      <c r="B21" s="351">
        <v>614</v>
      </c>
      <c r="C21" s="351"/>
      <c r="D21" s="351"/>
      <c r="E21" s="351">
        <v>3683</v>
      </c>
      <c r="F21" s="351"/>
      <c r="G21" s="351"/>
      <c r="H21" s="514"/>
      <c r="I21" s="351"/>
      <c r="J21" s="351"/>
      <c r="K21" s="351"/>
      <c r="L21" s="397"/>
      <c r="M21" s="513"/>
      <c r="N21" s="385">
        <f t="shared" si="0"/>
        <v>4297</v>
      </c>
    </row>
    <row r="22" spans="1:14" ht="12.75">
      <c r="A22" s="363" t="s">
        <v>483</v>
      </c>
      <c r="B22" s="351"/>
      <c r="C22" s="351"/>
      <c r="D22" s="351"/>
      <c r="E22" s="351">
        <v>4594</v>
      </c>
      <c r="F22" s="351"/>
      <c r="G22" s="351"/>
      <c r="H22" s="514"/>
      <c r="I22" s="351"/>
      <c r="J22" s="351"/>
      <c r="K22" s="351"/>
      <c r="L22" s="397"/>
      <c r="M22" s="513"/>
      <c r="N22" s="385">
        <f t="shared" si="0"/>
        <v>4594</v>
      </c>
    </row>
    <row r="23" spans="1:14" ht="12.75">
      <c r="A23" s="363" t="s">
        <v>432</v>
      </c>
      <c r="B23" s="351"/>
      <c r="C23" s="351"/>
      <c r="D23" s="351">
        <v>150</v>
      </c>
      <c r="E23" s="351"/>
      <c r="F23" s="351"/>
      <c r="G23" s="351"/>
      <c r="H23" s="514"/>
      <c r="I23" s="351"/>
      <c r="J23" s="351"/>
      <c r="K23" s="351"/>
      <c r="L23" s="397"/>
      <c r="M23" s="513"/>
      <c r="N23" s="385">
        <f t="shared" si="0"/>
        <v>150</v>
      </c>
    </row>
    <row r="24" spans="1:14" ht="12.75">
      <c r="A24" s="363" t="s">
        <v>434</v>
      </c>
      <c r="B24" s="365">
        <v>25</v>
      </c>
      <c r="C24" s="366"/>
      <c r="D24" s="366"/>
      <c r="E24" s="366"/>
      <c r="F24" s="366"/>
      <c r="G24" s="366"/>
      <c r="H24" s="515"/>
      <c r="I24" s="366"/>
      <c r="J24" s="367"/>
      <c r="K24" s="366"/>
      <c r="L24" s="399"/>
      <c r="M24" s="564"/>
      <c r="N24" s="385">
        <f t="shared" si="0"/>
        <v>25</v>
      </c>
    </row>
    <row r="25" spans="1:14" ht="12.75">
      <c r="A25" s="363" t="s">
        <v>435</v>
      </c>
      <c r="B25" s="365"/>
      <c r="C25" s="366"/>
      <c r="D25" s="366"/>
      <c r="E25" s="366">
        <v>159</v>
      </c>
      <c r="F25" s="366"/>
      <c r="G25" s="366"/>
      <c r="H25" s="515"/>
      <c r="I25" s="366"/>
      <c r="J25" s="367"/>
      <c r="K25" s="366"/>
      <c r="L25" s="399"/>
      <c r="M25" s="564"/>
      <c r="N25" s="385">
        <f t="shared" si="0"/>
        <v>159</v>
      </c>
    </row>
    <row r="26" spans="1:14" ht="12.75">
      <c r="A26" s="363" t="s">
        <v>210</v>
      </c>
      <c r="B26" s="365"/>
      <c r="C26" s="366"/>
      <c r="D26" s="366"/>
      <c r="E26" s="366">
        <v>1416</v>
      </c>
      <c r="F26" s="366"/>
      <c r="G26" s="366"/>
      <c r="H26" s="515"/>
      <c r="I26" s="366"/>
      <c r="J26" s="367"/>
      <c r="K26" s="366"/>
      <c r="L26" s="399"/>
      <c r="M26" s="564"/>
      <c r="N26" s="385">
        <f t="shared" si="0"/>
        <v>1416</v>
      </c>
    </row>
    <row r="27" spans="1:14" ht="12.75">
      <c r="A27" s="363" t="s">
        <v>196</v>
      </c>
      <c r="B27" s="368"/>
      <c r="C27" s="368"/>
      <c r="D27" s="368"/>
      <c r="E27" s="369">
        <v>240524</v>
      </c>
      <c r="F27" s="369">
        <v>421</v>
      </c>
      <c r="G27" s="369"/>
      <c r="H27" s="516">
        <v>43687</v>
      </c>
      <c r="I27" s="369"/>
      <c r="J27" s="370"/>
      <c r="K27" s="371"/>
      <c r="L27" s="400"/>
      <c r="M27" s="565">
        <v>326</v>
      </c>
      <c r="N27" s="385">
        <f t="shared" si="0"/>
        <v>284958</v>
      </c>
    </row>
    <row r="28" spans="1:14" ht="12.75">
      <c r="A28" s="372" t="s">
        <v>437</v>
      </c>
      <c r="B28" s="373"/>
      <c r="C28" s="373"/>
      <c r="D28" s="373"/>
      <c r="E28" s="374">
        <v>32923</v>
      </c>
      <c r="F28" s="374">
        <v>77</v>
      </c>
      <c r="G28" s="374"/>
      <c r="H28" s="517"/>
      <c r="I28" s="374"/>
      <c r="J28" s="375"/>
      <c r="K28" s="376"/>
      <c r="L28" s="392"/>
      <c r="M28" s="566"/>
      <c r="N28" s="394">
        <f t="shared" si="0"/>
        <v>33000</v>
      </c>
    </row>
    <row r="29" spans="1:14" ht="12.75">
      <c r="A29" s="372" t="s">
        <v>258</v>
      </c>
      <c r="B29" s="373"/>
      <c r="C29" s="373"/>
      <c r="D29" s="373"/>
      <c r="E29" s="374">
        <v>1466</v>
      </c>
      <c r="F29" s="374"/>
      <c r="G29" s="374"/>
      <c r="H29" s="517"/>
      <c r="I29" s="374"/>
      <c r="J29" s="375"/>
      <c r="K29" s="374"/>
      <c r="L29" s="392"/>
      <c r="M29" s="516"/>
      <c r="N29" s="394">
        <f t="shared" si="0"/>
        <v>1466</v>
      </c>
    </row>
    <row r="30" spans="1:14" ht="13.5" thickBot="1">
      <c r="A30" s="372" t="s">
        <v>176</v>
      </c>
      <c r="B30" s="377">
        <v>674</v>
      </c>
      <c r="C30" s="378"/>
      <c r="D30" s="378"/>
      <c r="E30" s="378"/>
      <c r="F30" s="378"/>
      <c r="G30" s="378"/>
      <c r="H30" s="378"/>
      <c r="I30" s="378"/>
      <c r="J30" s="379"/>
      <c r="K30" s="380"/>
      <c r="L30" s="393"/>
      <c r="M30" s="567"/>
      <c r="N30" s="394">
        <f t="shared" si="0"/>
        <v>674</v>
      </c>
    </row>
    <row r="31" spans="1:14" s="255" customFormat="1" ht="13.5" thickBot="1">
      <c r="A31" s="381" t="s">
        <v>14</v>
      </c>
      <c r="B31" s="382">
        <f aca="true" t="shared" si="1" ref="B31:L31">SUM(B9:B30)</f>
        <v>17700</v>
      </c>
      <c r="C31" s="383">
        <f t="shared" si="1"/>
        <v>375797</v>
      </c>
      <c r="D31" s="383">
        <f t="shared" si="1"/>
        <v>150</v>
      </c>
      <c r="E31" s="383">
        <f t="shared" si="1"/>
        <v>298050</v>
      </c>
      <c r="F31" s="383">
        <f t="shared" si="1"/>
        <v>517</v>
      </c>
      <c r="G31" s="383">
        <f t="shared" si="1"/>
        <v>46741</v>
      </c>
      <c r="H31" s="383">
        <f t="shared" si="1"/>
        <v>401220</v>
      </c>
      <c r="I31" s="383">
        <f t="shared" si="1"/>
        <v>1402</v>
      </c>
      <c r="J31" s="383">
        <f t="shared" si="1"/>
        <v>65615</v>
      </c>
      <c r="K31" s="383">
        <f t="shared" si="1"/>
        <v>7266</v>
      </c>
      <c r="L31" s="383">
        <f t="shared" si="1"/>
        <v>93018</v>
      </c>
      <c r="M31" s="395">
        <f>SUM(M8:M30)</f>
        <v>22114</v>
      </c>
      <c r="N31" s="401">
        <f t="shared" si="0"/>
        <v>1329590</v>
      </c>
    </row>
    <row r="32" ht="12.75">
      <c r="E32" s="356"/>
    </row>
  </sheetData>
  <sheetProtection/>
  <mergeCells count="2">
    <mergeCell ref="A1:N2"/>
    <mergeCell ref="A6:A7"/>
  </mergeCells>
  <printOptions/>
  <pageMargins left="0.75" right="0.75" top="1" bottom="1" header="0.5" footer="0.5"/>
  <pageSetup horizontalDpi="600" verticalDpi="600" orientation="landscape" paperSize="9" scale="51" r:id="rId1"/>
  <headerFooter alignWithMargins="0">
    <oddHeader>&amp;R2/1.sz. melléklete
...../2013. (......) Egyek Önk.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4:G45"/>
  <sheetViews>
    <sheetView workbookViewId="0" topLeftCell="A9">
      <selection activeCell="G49" sqref="G49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1.75390625" style="0" customWidth="1"/>
    <col min="4" max="4" width="63.25390625" style="0" customWidth="1"/>
    <col min="5" max="5" width="20.00390625" style="457" customWidth="1"/>
    <col min="6" max="7" width="11.00390625" style="0" bestFit="1" customWidth="1"/>
  </cols>
  <sheetData>
    <row r="4" spans="2:5" ht="15.75">
      <c r="B4" s="724" t="s">
        <v>56</v>
      </c>
      <c r="C4" s="747"/>
      <c r="D4" s="747"/>
      <c r="E4" s="747"/>
    </row>
    <row r="5" ht="13.5" thickBot="1">
      <c r="E5" s="451" t="s">
        <v>59</v>
      </c>
    </row>
    <row r="6" spans="2:5" ht="21" customHeight="1" thickBot="1">
      <c r="B6" s="18" t="s">
        <v>213</v>
      </c>
      <c r="C6" s="101" t="s">
        <v>57</v>
      </c>
      <c r="D6" s="127" t="s">
        <v>58</v>
      </c>
      <c r="E6" s="452" t="s">
        <v>247</v>
      </c>
    </row>
    <row r="7" spans="2:5" ht="21" customHeight="1">
      <c r="B7" s="549" t="s">
        <v>3</v>
      </c>
      <c r="C7" s="92">
        <v>429900</v>
      </c>
      <c r="D7" s="133" t="s">
        <v>178</v>
      </c>
      <c r="E7" s="449">
        <v>5986</v>
      </c>
    </row>
    <row r="8" spans="2:5" ht="21" customHeight="1">
      <c r="B8" s="548" t="s">
        <v>7</v>
      </c>
      <c r="C8" s="92">
        <v>429900</v>
      </c>
      <c r="D8" s="133" t="s">
        <v>260</v>
      </c>
      <c r="E8" s="276">
        <v>500</v>
      </c>
    </row>
    <row r="9" spans="2:6" ht="21" customHeight="1">
      <c r="B9" s="548" t="s">
        <v>11</v>
      </c>
      <c r="C9" s="92">
        <v>429900</v>
      </c>
      <c r="D9" s="133" t="s">
        <v>212</v>
      </c>
      <c r="E9" s="277">
        <v>700</v>
      </c>
      <c r="F9" s="447"/>
    </row>
    <row r="10" spans="2:6" ht="21" customHeight="1" thickBot="1">
      <c r="B10" s="548" t="s">
        <v>5</v>
      </c>
      <c r="C10" s="92">
        <v>429900</v>
      </c>
      <c r="D10" s="133" t="s">
        <v>179</v>
      </c>
      <c r="E10" s="277">
        <v>4000</v>
      </c>
      <c r="F10" s="446"/>
    </row>
    <row r="11" spans="2:5" ht="21" customHeight="1" thickBot="1">
      <c r="B11" s="746" t="s">
        <v>36</v>
      </c>
      <c r="C11" s="746"/>
      <c r="D11" s="746"/>
      <c r="E11" s="453">
        <f>SUM(E7:E10)</f>
        <v>11186</v>
      </c>
    </row>
    <row r="12" ht="21" customHeight="1">
      <c r="E12" s="455"/>
    </row>
    <row r="13" ht="21" customHeight="1">
      <c r="E13" s="455"/>
    </row>
    <row r="14" spans="2:5" ht="21" customHeight="1">
      <c r="B14" s="724" t="s">
        <v>139</v>
      </c>
      <c r="C14" s="747"/>
      <c r="D14" s="747"/>
      <c r="E14" s="747"/>
    </row>
    <row r="15" spans="2:5" ht="21" customHeight="1" thickBot="1">
      <c r="B15" s="19"/>
      <c r="C15" s="19"/>
      <c r="D15" s="19"/>
      <c r="E15" s="451" t="s">
        <v>59</v>
      </c>
    </row>
    <row r="16" spans="2:5" ht="21" customHeight="1" thickBot="1">
      <c r="B16" s="100" t="s">
        <v>213</v>
      </c>
      <c r="C16" s="18" t="s">
        <v>60</v>
      </c>
      <c r="D16" s="18" t="s">
        <v>61</v>
      </c>
      <c r="E16" s="454" t="s">
        <v>219</v>
      </c>
    </row>
    <row r="17" spans="2:5" ht="21" customHeight="1" thickBot="1">
      <c r="B17" s="164" t="s">
        <v>3</v>
      </c>
      <c r="C17" s="137">
        <v>390002</v>
      </c>
      <c r="D17" s="138" t="s">
        <v>197</v>
      </c>
      <c r="E17" s="449">
        <v>12510</v>
      </c>
    </row>
    <row r="18" spans="2:6" ht="21" customHeight="1" thickBot="1">
      <c r="B18" s="164" t="s">
        <v>7</v>
      </c>
      <c r="C18" s="43">
        <v>390002</v>
      </c>
      <c r="D18" s="139" t="s">
        <v>214</v>
      </c>
      <c r="E18" s="620">
        <v>320022</v>
      </c>
      <c r="F18" s="448"/>
    </row>
    <row r="19" spans="2:5" ht="21" customHeight="1" thickBot="1">
      <c r="B19" s="164" t="s">
        <v>11</v>
      </c>
      <c r="C19" s="44">
        <v>412000</v>
      </c>
      <c r="D19" s="140" t="s">
        <v>277</v>
      </c>
      <c r="E19" s="456">
        <v>924</v>
      </c>
    </row>
    <row r="20" spans="2:5" ht="21" customHeight="1" thickBot="1">
      <c r="B20" s="164" t="s">
        <v>5</v>
      </c>
      <c r="C20" s="128">
        <v>412000</v>
      </c>
      <c r="D20" s="141" t="s">
        <v>261</v>
      </c>
      <c r="E20" s="277">
        <v>6063</v>
      </c>
    </row>
    <row r="21" spans="2:5" ht="21" customHeight="1" thickBot="1">
      <c r="B21" s="164" t="s">
        <v>8</v>
      </c>
      <c r="C21" s="128">
        <v>412000</v>
      </c>
      <c r="D21" s="141" t="s">
        <v>399</v>
      </c>
      <c r="E21" s="277">
        <v>40</v>
      </c>
    </row>
    <row r="22" spans="2:5" ht="21" customHeight="1" thickBot="1">
      <c r="B22" s="164" t="s">
        <v>12</v>
      </c>
      <c r="C22" s="128">
        <v>421101</v>
      </c>
      <c r="D22" s="141" t="s">
        <v>216</v>
      </c>
      <c r="E22" s="277">
        <v>1143</v>
      </c>
    </row>
    <row r="23" spans="2:5" ht="21" customHeight="1" thickBot="1">
      <c r="B23" s="164" t="s">
        <v>6</v>
      </c>
      <c r="C23" s="44">
        <v>429900</v>
      </c>
      <c r="D23" s="140" t="s">
        <v>215</v>
      </c>
      <c r="E23" s="456">
        <v>12626</v>
      </c>
    </row>
    <row r="24" spans="2:6" ht="21" customHeight="1" thickBot="1">
      <c r="B24" s="164" t="s">
        <v>13</v>
      </c>
      <c r="C24" s="128">
        <v>429900</v>
      </c>
      <c r="D24" s="141" t="s">
        <v>261</v>
      </c>
      <c r="E24" s="277">
        <v>5239</v>
      </c>
      <c r="F24" s="149"/>
    </row>
    <row r="25" spans="2:5" ht="21" customHeight="1" thickBot="1">
      <c r="B25" s="164" t="s">
        <v>4</v>
      </c>
      <c r="C25" s="128">
        <v>429900</v>
      </c>
      <c r="D25" s="141" t="s">
        <v>267</v>
      </c>
      <c r="E25" s="277">
        <v>2000</v>
      </c>
    </row>
    <row r="26" spans="2:6" ht="21" customHeight="1" thickBot="1">
      <c r="B26" s="164" t="s">
        <v>10</v>
      </c>
      <c r="C26" s="128">
        <v>429900</v>
      </c>
      <c r="D26" s="141" t="s">
        <v>399</v>
      </c>
      <c r="E26" s="277">
        <v>40</v>
      </c>
      <c r="F26" s="447"/>
    </row>
    <row r="27" spans="2:5" ht="26.25" customHeight="1" thickBot="1">
      <c r="B27" s="164" t="s">
        <v>30</v>
      </c>
      <c r="C27" s="128">
        <v>429900</v>
      </c>
      <c r="D27" s="141" t="s">
        <v>262</v>
      </c>
      <c r="E27" s="277">
        <v>17416</v>
      </c>
    </row>
    <row r="28" spans="2:6" ht="21" customHeight="1" thickBot="1">
      <c r="B28" s="164" t="s">
        <v>17</v>
      </c>
      <c r="C28" s="128">
        <v>429900</v>
      </c>
      <c r="D28" s="141" t="s">
        <v>263</v>
      </c>
      <c r="E28" s="277">
        <v>7094</v>
      </c>
      <c r="F28" s="447"/>
    </row>
    <row r="29" spans="2:6" ht="21" customHeight="1" thickBot="1">
      <c r="B29" s="164" t="s">
        <v>126</v>
      </c>
      <c r="C29" s="128">
        <v>841154</v>
      </c>
      <c r="D29" s="141" t="s">
        <v>449</v>
      </c>
      <c r="E29" s="277">
        <v>140</v>
      </c>
      <c r="F29" s="447"/>
    </row>
    <row r="30" spans="2:6" ht="21" customHeight="1" thickBot="1">
      <c r="B30" s="164" t="s">
        <v>129</v>
      </c>
      <c r="C30" s="128">
        <v>841154</v>
      </c>
      <c r="D30" s="141" t="s">
        <v>266</v>
      </c>
      <c r="E30" s="277">
        <v>200</v>
      </c>
      <c r="F30" s="447"/>
    </row>
    <row r="31" spans="2:5" ht="21" customHeight="1" thickBot="1">
      <c r="B31" s="164" t="s">
        <v>127</v>
      </c>
      <c r="C31" s="128">
        <v>841402</v>
      </c>
      <c r="D31" s="141" t="s">
        <v>264</v>
      </c>
      <c r="E31" s="277">
        <v>1528</v>
      </c>
    </row>
    <row r="32" spans="2:6" ht="21" customHeight="1" thickBot="1">
      <c r="B32" s="164" t="s">
        <v>128</v>
      </c>
      <c r="C32" s="128">
        <v>841402</v>
      </c>
      <c r="D32" s="141" t="s">
        <v>265</v>
      </c>
      <c r="E32" s="277">
        <v>1863</v>
      </c>
      <c r="F32" s="447"/>
    </row>
    <row r="33" spans="2:6" ht="21" customHeight="1" thickBot="1">
      <c r="B33" s="164" t="s">
        <v>130</v>
      </c>
      <c r="C33" s="128">
        <v>841403</v>
      </c>
      <c r="D33" s="141" t="s">
        <v>448</v>
      </c>
      <c r="E33" s="277">
        <v>980</v>
      </c>
      <c r="F33" s="447"/>
    </row>
    <row r="34" spans="2:5" ht="21" customHeight="1" thickBot="1">
      <c r="B34" s="164" t="s">
        <v>131</v>
      </c>
      <c r="C34" s="128">
        <v>841403</v>
      </c>
      <c r="D34" s="141" t="s">
        <v>217</v>
      </c>
      <c r="E34" s="277">
        <v>6045</v>
      </c>
    </row>
    <row r="35" spans="2:6" ht="21" customHeight="1" thickBot="1">
      <c r="B35" s="164" t="s">
        <v>132</v>
      </c>
      <c r="C35" s="128">
        <v>841403</v>
      </c>
      <c r="D35" s="141" t="s">
        <v>278</v>
      </c>
      <c r="E35" s="277">
        <v>5000</v>
      </c>
      <c r="F35" s="447"/>
    </row>
    <row r="36" spans="2:5" ht="21" customHeight="1" thickBot="1">
      <c r="B36" s="164" t="s">
        <v>16</v>
      </c>
      <c r="C36" s="128">
        <v>841908</v>
      </c>
      <c r="D36" s="141" t="s">
        <v>0</v>
      </c>
      <c r="E36" s="277">
        <v>32727</v>
      </c>
    </row>
    <row r="37" spans="2:5" ht="21" customHeight="1" thickBot="1">
      <c r="B37" s="164" t="s">
        <v>133</v>
      </c>
      <c r="C37" s="233">
        <v>841906</v>
      </c>
      <c r="D37" s="234" t="s">
        <v>137</v>
      </c>
      <c r="E37" s="621">
        <v>70037</v>
      </c>
    </row>
    <row r="38" spans="2:5" ht="21" customHeight="1" thickBot="1">
      <c r="B38" s="164" t="s">
        <v>134</v>
      </c>
      <c r="C38" s="128">
        <v>841906</v>
      </c>
      <c r="D38" s="141" t="s">
        <v>218</v>
      </c>
      <c r="E38" s="277">
        <v>3984</v>
      </c>
    </row>
    <row r="39" spans="2:5" ht="21" customHeight="1" thickBot="1">
      <c r="B39" s="164" t="s">
        <v>492</v>
      </c>
      <c r="C39" s="128">
        <v>841912</v>
      </c>
      <c r="D39" s="234" t="s">
        <v>137</v>
      </c>
      <c r="E39" s="277">
        <v>3311</v>
      </c>
    </row>
    <row r="40" spans="2:5" ht="21" customHeight="1" thickBot="1">
      <c r="B40" s="164" t="s">
        <v>493</v>
      </c>
      <c r="C40" s="128">
        <v>841912</v>
      </c>
      <c r="D40" s="141" t="s">
        <v>218</v>
      </c>
      <c r="E40" s="277">
        <v>4388</v>
      </c>
    </row>
    <row r="41" spans="2:5" ht="31.5" customHeight="1" thickBot="1">
      <c r="B41" s="164" t="s">
        <v>494</v>
      </c>
      <c r="C41" s="128">
        <v>890442</v>
      </c>
      <c r="D41" s="445" t="s">
        <v>487</v>
      </c>
      <c r="E41" s="277">
        <v>20431</v>
      </c>
    </row>
    <row r="42" spans="2:5" ht="26.25" customHeight="1" thickBot="1">
      <c r="B42" s="164" t="s">
        <v>516</v>
      </c>
      <c r="C42" s="128">
        <v>890442</v>
      </c>
      <c r="D42" s="445" t="s">
        <v>488</v>
      </c>
      <c r="E42" s="277">
        <v>11351</v>
      </c>
    </row>
    <row r="43" spans="2:5" ht="26.25" customHeight="1" thickBot="1">
      <c r="B43" s="164" t="s">
        <v>517</v>
      </c>
      <c r="C43" s="128">
        <v>890442</v>
      </c>
      <c r="D43" s="445" t="s">
        <v>518</v>
      </c>
      <c r="E43" s="277">
        <v>3669</v>
      </c>
    </row>
    <row r="44" spans="2:6" ht="21" customHeight="1" thickBot="1">
      <c r="B44" s="164" t="s">
        <v>519</v>
      </c>
      <c r="C44" s="128">
        <v>890442</v>
      </c>
      <c r="D44" s="141" t="s">
        <v>447</v>
      </c>
      <c r="E44" s="277">
        <v>8236</v>
      </c>
      <c r="F44" s="447"/>
    </row>
    <row r="45" spans="2:7" ht="21" customHeight="1" thickBot="1">
      <c r="B45" s="743" t="s">
        <v>14</v>
      </c>
      <c r="C45" s="744"/>
      <c r="D45" s="745"/>
      <c r="E45" s="450">
        <f>SUM(E17:E44)</f>
        <v>559007</v>
      </c>
      <c r="F45" s="149"/>
      <c r="G45" s="448"/>
    </row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/>
  <mergeCells count="4">
    <mergeCell ref="B45:D45"/>
    <mergeCell ref="B11:D11"/>
    <mergeCell ref="B4:E4"/>
    <mergeCell ref="B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 xml:space="preserve">&amp;R5.sz. melléklet
..../2013.(....) Egyek Önk.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I97"/>
  <sheetViews>
    <sheetView zoomScaleSheetLayoutView="100" workbookViewId="0" topLeftCell="B58">
      <selection activeCell="G72" sqref="G72:G7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56.625" style="0" customWidth="1"/>
    <col min="4" max="4" width="13.375" style="106" customWidth="1"/>
    <col min="5" max="5" width="13.375" style="0" customWidth="1"/>
    <col min="6" max="6" width="13.75390625" style="0" bestFit="1" customWidth="1"/>
  </cols>
  <sheetData>
    <row r="1" spans="2:5" ht="15.75">
      <c r="B1" s="724" t="s">
        <v>346</v>
      </c>
      <c r="C1" s="747"/>
      <c r="D1" s="747"/>
      <c r="E1" s="747"/>
    </row>
    <row r="2" spans="2:3" ht="16.5" thickBot="1">
      <c r="B2" s="53" t="s">
        <v>90</v>
      </c>
      <c r="C2" s="53"/>
    </row>
    <row r="3" spans="2:5" ht="26.25" thickBot="1">
      <c r="B3" s="56" t="s">
        <v>91</v>
      </c>
      <c r="C3" s="57" t="s">
        <v>92</v>
      </c>
      <c r="D3" s="58" t="s">
        <v>219</v>
      </c>
      <c r="E3" s="126"/>
    </row>
    <row r="4" spans="2:4" ht="13.5" thickBot="1">
      <c r="B4" s="56">
        <v>1</v>
      </c>
      <c r="C4" s="57">
        <v>2</v>
      </c>
      <c r="D4" s="58">
        <v>5</v>
      </c>
    </row>
    <row r="5" spans="2:4" ht="13.5" thickBot="1">
      <c r="B5" s="59" t="s">
        <v>3</v>
      </c>
      <c r="C5" s="289" t="s">
        <v>289</v>
      </c>
      <c r="D5" s="290">
        <f>SUM(D6:D17)</f>
        <v>375797</v>
      </c>
    </row>
    <row r="6" spans="2:4" ht="12.75">
      <c r="B6" s="73" t="s">
        <v>223</v>
      </c>
      <c r="C6" s="74" t="s">
        <v>184</v>
      </c>
      <c r="D6" s="291"/>
    </row>
    <row r="7" spans="2:4" ht="12.75">
      <c r="B7" s="67"/>
      <c r="C7" s="68" t="s">
        <v>347</v>
      </c>
      <c r="D7" s="286">
        <v>93393</v>
      </c>
    </row>
    <row r="8" spans="2:4" ht="12.75">
      <c r="B8" s="63" t="s">
        <v>108</v>
      </c>
      <c r="C8" s="64" t="s">
        <v>95</v>
      </c>
      <c r="D8" s="287">
        <v>8189</v>
      </c>
    </row>
    <row r="9" spans="2:4" ht="25.5">
      <c r="B9" s="63" t="s">
        <v>109</v>
      </c>
      <c r="C9" s="64" t="s">
        <v>348</v>
      </c>
      <c r="D9" s="287">
        <v>125457</v>
      </c>
    </row>
    <row r="10" spans="2:4" ht="12.75">
      <c r="B10" s="63" t="s">
        <v>111</v>
      </c>
      <c r="C10" s="64" t="s">
        <v>96</v>
      </c>
      <c r="D10" s="287"/>
    </row>
    <row r="11" spans="2:4" ht="38.25">
      <c r="B11" s="63" t="s">
        <v>224</v>
      </c>
      <c r="C11" s="64" t="s">
        <v>400</v>
      </c>
      <c r="D11" s="287">
        <v>53581</v>
      </c>
    </row>
    <row r="12" spans="2:4" ht="12.75">
      <c r="B12" s="63" t="s">
        <v>112</v>
      </c>
      <c r="C12" s="64" t="s">
        <v>350</v>
      </c>
      <c r="D12" s="287">
        <v>47480</v>
      </c>
    </row>
    <row r="13" spans="2:4" ht="12.75">
      <c r="B13" s="63" t="s">
        <v>113</v>
      </c>
      <c r="C13" s="64" t="s">
        <v>351</v>
      </c>
      <c r="D13" s="287">
        <v>2438</v>
      </c>
    </row>
    <row r="14" spans="2:4" ht="12.75">
      <c r="B14" s="63" t="s">
        <v>114</v>
      </c>
      <c r="C14" s="64" t="s">
        <v>255</v>
      </c>
      <c r="D14" s="287">
        <v>1841</v>
      </c>
    </row>
    <row r="15" spans="2:4" ht="12.75">
      <c r="B15" s="63" t="s">
        <v>115</v>
      </c>
      <c r="C15" s="64" t="s">
        <v>474</v>
      </c>
      <c r="D15" s="287">
        <v>9589</v>
      </c>
    </row>
    <row r="16" spans="2:4" ht="38.25">
      <c r="B16" s="63" t="s">
        <v>116</v>
      </c>
      <c r="C16" s="588" t="s">
        <v>475</v>
      </c>
      <c r="D16" s="287">
        <v>27554</v>
      </c>
    </row>
    <row r="17" spans="2:4" ht="12.75">
      <c r="B17" s="63" t="s">
        <v>473</v>
      </c>
      <c r="C17" s="64" t="s">
        <v>352</v>
      </c>
      <c r="D17" s="287">
        <v>6275</v>
      </c>
    </row>
    <row r="18" spans="2:4" ht="25.5">
      <c r="B18" s="338" t="s">
        <v>7</v>
      </c>
      <c r="C18" s="339" t="s">
        <v>361</v>
      </c>
      <c r="D18" s="591">
        <f>SUM(D19:D22)</f>
        <v>46741</v>
      </c>
    </row>
    <row r="19" spans="2:4" ht="12.75">
      <c r="B19" s="63" t="s">
        <v>117</v>
      </c>
      <c r="C19" s="70" t="s">
        <v>97</v>
      </c>
      <c r="D19" s="287"/>
    </row>
    <row r="20" spans="2:4" ht="12.75">
      <c r="B20" s="63" t="s">
        <v>119</v>
      </c>
      <c r="C20" s="70" t="s">
        <v>98</v>
      </c>
      <c r="D20" s="287">
        <v>4375</v>
      </c>
    </row>
    <row r="21" spans="2:5" ht="38.25">
      <c r="B21" s="69" t="s">
        <v>454</v>
      </c>
      <c r="C21" s="588" t="s">
        <v>472</v>
      </c>
      <c r="D21" s="344">
        <v>42366</v>
      </c>
      <c r="E21" s="149"/>
    </row>
    <row r="22" spans="2:4" ht="13.5" thickBot="1">
      <c r="B22" s="69" t="s">
        <v>455</v>
      </c>
      <c r="C22" s="343" t="s">
        <v>360</v>
      </c>
      <c r="D22" s="344"/>
    </row>
    <row r="23" spans="2:4" ht="26.25" thickBot="1">
      <c r="B23" s="60" t="s">
        <v>11</v>
      </c>
      <c r="C23" s="124" t="s">
        <v>377</v>
      </c>
      <c r="D23" s="125">
        <f>D24+D32</f>
        <v>699515</v>
      </c>
    </row>
    <row r="24" spans="2:4" ht="13.5" thickBot="1">
      <c r="B24" s="151" t="s">
        <v>93</v>
      </c>
      <c r="C24" s="193" t="s">
        <v>371</v>
      </c>
      <c r="D24" s="592">
        <f>SUM(D25:D31)</f>
        <v>298295</v>
      </c>
    </row>
    <row r="25" spans="2:4" ht="25.5">
      <c r="B25" s="152" t="s">
        <v>362</v>
      </c>
      <c r="C25" s="155" t="s">
        <v>355</v>
      </c>
      <c r="D25" s="286">
        <v>11112</v>
      </c>
    </row>
    <row r="26" spans="2:4" ht="25.5">
      <c r="B26" s="152" t="s">
        <v>363</v>
      </c>
      <c r="C26" s="154" t="s">
        <v>356</v>
      </c>
      <c r="D26" s="287">
        <v>245</v>
      </c>
    </row>
    <row r="27" spans="2:9" ht="38.25">
      <c r="B27" s="152" t="s">
        <v>364</v>
      </c>
      <c r="C27" s="154" t="s">
        <v>357</v>
      </c>
      <c r="D27" s="287">
        <v>1466</v>
      </c>
      <c r="E27" s="106"/>
      <c r="F27" s="106"/>
      <c r="G27" s="106"/>
      <c r="H27" s="106"/>
      <c r="I27" s="106"/>
    </row>
    <row r="28" spans="2:9" ht="25.5">
      <c r="B28" s="152" t="s">
        <v>365</v>
      </c>
      <c r="C28" s="154" t="s">
        <v>358</v>
      </c>
      <c r="D28" s="287">
        <v>275387</v>
      </c>
      <c r="E28" s="106"/>
      <c r="F28" s="106"/>
      <c r="G28" s="106"/>
      <c r="H28" s="106"/>
      <c r="I28" s="106"/>
    </row>
    <row r="29" spans="2:9" ht="25.5">
      <c r="B29" s="152" t="s">
        <v>366</v>
      </c>
      <c r="C29" s="154" t="s">
        <v>359</v>
      </c>
      <c r="D29" s="287">
        <v>4930</v>
      </c>
      <c r="E29" s="106"/>
      <c r="F29" s="106"/>
      <c r="G29" s="106"/>
      <c r="H29" s="106"/>
      <c r="I29" s="106"/>
    </row>
    <row r="30" spans="2:9" ht="12.75">
      <c r="B30" s="152" t="s">
        <v>367</v>
      </c>
      <c r="C30" s="154" t="s">
        <v>453</v>
      </c>
      <c r="D30" s="287">
        <v>5155</v>
      </c>
      <c r="E30" s="106"/>
      <c r="F30" s="106"/>
      <c r="G30" s="106"/>
      <c r="H30" s="106"/>
      <c r="I30" s="106"/>
    </row>
    <row r="31" spans="2:4" ht="25.5">
      <c r="B31" s="152" t="s">
        <v>368</v>
      </c>
      <c r="C31" s="154" t="s">
        <v>356</v>
      </c>
      <c r="D31" s="287"/>
    </row>
    <row r="32" spans="2:4" ht="25.5">
      <c r="B32" s="152" t="s">
        <v>225</v>
      </c>
      <c r="C32" s="194" t="s">
        <v>491</v>
      </c>
      <c r="D32" s="593">
        <f>SUM(D33:D36)</f>
        <v>401220</v>
      </c>
    </row>
    <row r="33" spans="2:4" ht="38.25">
      <c r="B33" s="152" t="s">
        <v>369</v>
      </c>
      <c r="C33" s="154" t="s">
        <v>353</v>
      </c>
      <c r="D33" s="287">
        <v>354046</v>
      </c>
    </row>
    <row r="34" spans="2:4" ht="25.5">
      <c r="B34" s="152" t="s">
        <v>489</v>
      </c>
      <c r="C34" s="154" t="s">
        <v>358</v>
      </c>
      <c r="D34" s="287">
        <v>44306</v>
      </c>
    </row>
    <row r="35" spans="2:4" ht="25.5">
      <c r="B35" s="152" t="s">
        <v>370</v>
      </c>
      <c r="C35" s="154" t="s">
        <v>354</v>
      </c>
      <c r="D35" s="287">
        <v>1888</v>
      </c>
    </row>
    <row r="36" spans="2:4" ht="13.5" thickBot="1">
      <c r="B36" s="152" t="s">
        <v>490</v>
      </c>
      <c r="C36" s="154" t="s">
        <v>466</v>
      </c>
      <c r="D36" s="287">
        <v>980</v>
      </c>
    </row>
    <row r="37" spans="2:4" ht="13.5" thickBot="1">
      <c r="B37" s="60" t="s">
        <v>5</v>
      </c>
      <c r="C37" s="61" t="s">
        <v>233</v>
      </c>
      <c r="D37" s="594">
        <f>SUM(D38:D41)</f>
        <v>65735</v>
      </c>
    </row>
    <row r="38" spans="2:4" ht="12.75">
      <c r="B38" s="63" t="s">
        <v>372</v>
      </c>
      <c r="C38" s="64" t="s">
        <v>375</v>
      </c>
      <c r="D38" s="287">
        <v>51498</v>
      </c>
    </row>
    <row r="39" spans="2:4" ht="12.75">
      <c r="B39" s="63" t="s">
        <v>373</v>
      </c>
      <c r="C39" s="64" t="s">
        <v>374</v>
      </c>
      <c r="D39" s="287">
        <v>8429</v>
      </c>
    </row>
    <row r="40" spans="2:4" ht="12.75">
      <c r="B40" s="96" t="s">
        <v>450</v>
      </c>
      <c r="C40" s="64" t="s">
        <v>452</v>
      </c>
      <c r="D40" s="635">
        <v>120</v>
      </c>
    </row>
    <row r="41" spans="2:4" ht="13.5" thickBot="1">
      <c r="B41" s="65" t="s">
        <v>451</v>
      </c>
      <c r="C41" s="66" t="s">
        <v>376</v>
      </c>
      <c r="D41" s="288">
        <v>5688</v>
      </c>
    </row>
    <row r="42" spans="2:4" ht="13.5" thickBot="1">
      <c r="B42" s="60" t="s">
        <v>8</v>
      </c>
      <c r="C42" s="61" t="s">
        <v>329</v>
      </c>
      <c r="D42" s="595">
        <v>20024</v>
      </c>
    </row>
    <row r="43" spans="2:4" ht="13.5" thickBot="1">
      <c r="B43" s="59" t="s">
        <v>12</v>
      </c>
      <c r="C43" s="525" t="s">
        <v>392</v>
      </c>
      <c r="D43" s="596">
        <f>SUM(D44:D46)</f>
        <v>7266</v>
      </c>
    </row>
    <row r="44" spans="2:4" ht="12.75">
      <c r="B44" s="73" t="s">
        <v>226</v>
      </c>
      <c r="C44" s="74" t="s">
        <v>99</v>
      </c>
      <c r="D44" s="527">
        <v>60</v>
      </c>
    </row>
    <row r="45" spans="2:4" ht="12.75">
      <c r="B45" s="63" t="s">
        <v>103</v>
      </c>
      <c r="C45" s="64" t="s">
        <v>378</v>
      </c>
      <c r="D45" s="528"/>
    </row>
    <row r="46" spans="2:4" ht="13.5" thickBot="1">
      <c r="B46" s="529" t="s">
        <v>391</v>
      </c>
      <c r="C46" s="530" t="s">
        <v>340</v>
      </c>
      <c r="D46" s="285">
        <v>7206</v>
      </c>
    </row>
    <row r="47" spans="2:4" ht="26.25" thickBot="1">
      <c r="B47" s="526" t="s">
        <v>6</v>
      </c>
      <c r="C47" s="153" t="s">
        <v>384</v>
      </c>
      <c r="D47" s="597">
        <f>D48+D49</f>
        <v>1919</v>
      </c>
    </row>
    <row r="48" spans="2:4" ht="26.25" customHeight="1">
      <c r="B48" s="67" t="s">
        <v>379</v>
      </c>
      <c r="C48" s="71" t="s">
        <v>381</v>
      </c>
      <c r="D48" s="283">
        <v>517</v>
      </c>
    </row>
    <row r="49" spans="2:4" ht="18.75" customHeight="1" thickBot="1">
      <c r="B49" s="62" t="s">
        <v>380</v>
      </c>
      <c r="C49" s="72" t="s">
        <v>382</v>
      </c>
      <c r="D49" s="284">
        <v>1402</v>
      </c>
    </row>
    <row r="50" spans="2:4" ht="26.25" thickBot="1">
      <c r="B50" s="60" t="s">
        <v>13</v>
      </c>
      <c r="C50" s="61" t="s">
        <v>383</v>
      </c>
      <c r="D50" s="114">
        <f>D51+D52</f>
        <v>173</v>
      </c>
    </row>
    <row r="51" spans="2:4" ht="26.25" thickBot="1">
      <c r="B51" s="73" t="s">
        <v>227</v>
      </c>
      <c r="C51" s="340" t="s">
        <v>337</v>
      </c>
      <c r="D51" s="285">
        <v>150</v>
      </c>
    </row>
    <row r="52" spans="2:4" ht="26.25" thickBot="1">
      <c r="B52" s="69" t="s">
        <v>228</v>
      </c>
      <c r="C52" s="340" t="s">
        <v>332</v>
      </c>
      <c r="D52" s="285">
        <v>23</v>
      </c>
    </row>
    <row r="53" spans="2:5" ht="13.5" thickBot="1">
      <c r="B53" s="690" t="s">
        <v>385</v>
      </c>
      <c r="C53" s="691"/>
      <c r="D53" s="401">
        <f>D50+D47+D43+D42+D37+D23+D5+D18</f>
        <v>1217170</v>
      </c>
      <c r="E53" s="149"/>
    </row>
    <row r="54" spans="2:4" ht="13.5" thickBot="1">
      <c r="B54" s="75" t="s">
        <v>9</v>
      </c>
      <c r="C54" s="75" t="s">
        <v>386</v>
      </c>
      <c r="D54" s="256">
        <f>SUM(D55:D56)</f>
        <v>22310</v>
      </c>
    </row>
    <row r="55" spans="2:4" ht="26.25" thickBot="1">
      <c r="B55" s="257" t="s">
        <v>393</v>
      </c>
      <c r="C55" s="258" t="s">
        <v>387</v>
      </c>
      <c r="D55" s="259">
        <v>1787</v>
      </c>
    </row>
    <row r="56" spans="2:6" ht="26.25" thickBot="1">
      <c r="B56" s="67" t="s">
        <v>394</v>
      </c>
      <c r="C56" s="258" t="s">
        <v>388</v>
      </c>
      <c r="D56" s="157">
        <v>20523</v>
      </c>
      <c r="F56" s="236"/>
    </row>
    <row r="57" spans="2:4" ht="26.25" thickBot="1">
      <c r="B57" s="519" t="s">
        <v>4</v>
      </c>
      <c r="C57" s="59" t="s">
        <v>395</v>
      </c>
      <c r="D57" s="290">
        <f>SUM(D58:D59)</f>
        <v>93018</v>
      </c>
    </row>
    <row r="58" spans="2:4" ht="12.75">
      <c r="B58" s="518" t="s">
        <v>185</v>
      </c>
      <c r="C58" s="520" t="s">
        <v>389</v>
      </c>
      <c r="D58" s="521">
        <v>93018</v>
      </c>
    </row>
    <row r="59" spans="2:4" ht="13.5" thickBot="1">
      <c r="B59" s="522" t="s">
        <v>229</v>
      </c>
      <c r="C59" s="523" t="s">
        <v>390</v>
      </c>
      <c r="D59" s="524"/>
    </row>
    <row r="60" spans="2:3" ht="12.75">
      <c r="B60" s="131"/>
      <c r="C60" s="130"/>
    </row>
    <row r="61" spans="2:3" ht="12.75">
      <c r="B61" s="131"/>
      <c r="C61" s="130"/>
    </row>
    <row r="62" spans="2:3" ht="12.75">
      <c r="B62" s="750" t="s">
        <v>104</v>
      </c>
      <c r="C62" s="750"/>
    </row>
    <row r="63" spans="2:3" ht="13.5" thickBot="1">
      <c r="B63" s="76"/>
      <c r="C63" s="76"/>
    </row>
    <row r="64" spans="2:4" ht="26.25" thickBot="1">
      <c r="B64" s="56" t="s">
        <v>105</v>
      </c>
      <c r="C64" s="57" t="s">
        <v>106</v>
      </c>
      <c r="D64" s="58" t="s">
        <v>219</v>
      </c>
    </row>
    <row r="65" spans="2:4" ht="13.5" thickBot="1">
      <c r="B65" s="56">
        <v>1</v>
      </c>
      <c r="C65" s="57">
        <v>2</v>
      </c>
      <c r="D65" s="58">
        <v>5</v>
      </c>
    </row>
    <row r="66" spans="2:4" ht="13.5" thickBot="1">
      <c r="B66" s="59" t="s">
        <v>3</v>
      </c>
      <c r="C66" s="77" t="s">
        <v>396</v>
      </c>
      <c r="D66" s="78">
        <f>SUM(D67:D75)</f>
        <v>721840</v>
      </c>
    </row>
    <row r="67" spans="2:4" ht="12.75">
      <c r="B67" s="73" t="s">
        <v>107</v>
      </c>
      <c r="C67" s="74" t="s">
        <v>341</v>
      </c>
      <c r="D67" s="79">
        <v>297042</v>
      </c>
    </row>
    <row r="68" spans="2:4" ht="12.75">
      <c r="B68" s="63" t="s">
        <v>108</v>
      </c>
      <c r="C68" s="64" t="s">
        <v>199</v>
      </c>
      <c r="D68" s="81">
        <v>49339</v>
      </c>
    </row>
    <row r="69" spans="2:5" ht="12.75">
      <c r="B69" s="63" t="s">
        <v>109</v>
      </c>
      <c r="C69" s="64" t="s">
        <v>110</v>
      </c>
      <c r="D69" s="82">
        <v>143950</v>
      </c>
      <c r="E69" s="113"/>
    </row>
    <row r="70" spans="2:4" ht="12.75">
      <c r="B70" s="63" t="s">
        <v>111</v>
      </c>
      <c r="C70" s="64" t="s">
        <v>49</v>
      </c>
      <c r="D70" s="82">
        <v>6501</v>
      </c>
    </row>
    <row r="71" spans="2:4" ht="12.75">
      <c r="B71" s="63" t="s">
        <v>112</v>
      </c>
      <c r="C71" s="64" t="s">
        <v>303</v>
      </c>
      <c r="D71" s="82">
        <v>18950</v>
      </c>
    </row>
    <row r="72" spans="2:4" ht="12.75">
      <c r="B72" s="63" t="s">
        <v>113</v>
      </c>
      <c r="C72" s="83" t="s">
        <v>188</v>
      </c>
      <c r="D72" s="82">
        <v>44891</v>
      </c>
    </row>
    <row r="73" spans="2:4" ht="12.75">
      <c r="B73" s="63" t="s">
        <v>114</v>
      </c>
      <c r="C73" s="64" t="s">
        <v>65</v>
      </c>
      <c r="D73" s="82">
        <v>159039</v>
      </c>
    </row>
    <row r="74" spans="2:4" ht="25.5">
      <c r="B74" s="63" t="s">
        <v>115</v>
      </c>
      <c r="C74" s="337" t="s">
        <v>464</v>
      </c>
      <c r="D74" s="82">
        <v>150</v>
      </c>
    </row>
    <row r="75" spans="2:4" ht="13.5" thickBot="1">
      <c r="B75" s="63" t="s">
        <v>116</v>
      </c>
      <c r="C75" s="85" t="s">
        <v>342</v>
      </c>
      <c r="D75" s="86">
        <v>1978</v>
      </c>
    </row>
    <row r="76" spans="2:4" ht="13.5" thickBot="1">
      <c r="B76" s="60" t="s">
        <v>7</v>
      </c>
      <c r="C76" s="87" t="s">
        <v>521</v>
      </c>
      <c r="D76" s="88">
        <f>SUM(D77:D81)</f>
        <v>455746</v>
      </c>
    </row>
    <row r="77" spans="2:4" ht="12.75">
      <c r="B77" s="67" t="s">
        <v>117</v>
      </c>
      <c r="C77" s="68" t="s">
        <v>118</v>
      </c>
      <c r="D77" s="89">
        <v>11186</v>
      </c>
    </row>
    <row r="78" spans="2:4" ht="12.75">
      <c r="B78" s="67" t="s">
        <v>119</v>
      </c>
      <c r="C78" s="64" t="s">
        <v>83</v>
      </c>
      <c r="D78" s="81">
        <v>430814</v>
      </c>
    </row>
    <row r="79" spans="2:4" ht="12.75">
      <c r="B79" s="67" t="s">
        <v>454</v>
      </c>
      <c r="C79" s="64" t="s">
        <v>457</v>
      </c>
      <c r="D79" s="81">
        <v>140</v>
      </c>
    </row>
    <row r="80" spans="2:4" ht="12.75">
      <c r="B80" s="67" t="s">
        <v>455</v>
      </c>
      <c r="C80" s="64" t="s">
        <v>66</v>
      </c>
      <c r="D80" s="81"/>
    </row>
    <row r="81" spans="2:4" ht="13.5" thickBot="1">
      <c r="B81" s="67" t="s">
        <v>456</v>
      </c>
      <c r="C81" s="64" t="s">
        <v>120</v>
      </c>
      <c r="D81" s="81">
        <v>13606</v>
      </c>
    </row>
    <row r="82" spans="2:4" ht="13.5" thickBot="1">
      <c r="B82" s="60" t="s">
        <v>11</v>
      </c>
      <c r="C82" s="87" t="s">
        <v>121</v>
      </c>
      <c r="D82" s="88">
        <f>SUM(D83:D84)</f>
        <v>37727</v>
      </c>
    </row>
    <row r="83" spans="2:4" ht="12.75">
      <c r="B83" s="67" t="s">
        <v>93</v>
      </c>
      <c r="C83" s="68" t="s">
        <v>308</v>
      </c>
      <c r="D83" s="89">
        <v>5000</v>
      </c>
    </row>
    <row r="84" spans="2:4" ht="13.5" thickBot="1">
      <c r="B84" s="63" t="s">
        <v>94</v>
      </c>
      <c r="C84" s="64" t="s">
        <v>309</v>
      </c>
      <c r="D84" s="81">
        <v>32727</v>
      </c>
    </row>
    <row r="85" spans="2:4" ht="26.25" thickBot="1">
      <c r="B85" s="60" t="s">
        <v>5</v>
      </c>
      <c r="C85" s="87" t="s">
        <v>343</v>
      </c>
      <c r="D85" s="90">
        <v>8372</v>
      </c>
    </row>
    <row r="86" spans="2:4" ht="13.5" thickBot="1">
      <c r="B86" s="60" t="s">
        <v>8</v>
      </c>
      <c r="C86" s="87" t="s">
        <v>122</v>
      </c>
      <c r="D86" s="90"/>
    </row>
    <row r="87" spans="2:4" ht="13.5" thickBot="1">
      <c r="B87" s="60" t="s">
        <v>12</v>
      </c>
      <c r="C87" s="87" t="s">
        <v>123</v>
      </c>
      <c r="D87" s="114">
        <f>D88+D91</f>
        <v>108813</v>
      </c>
    </row>
    <row r="88" spans="2:4" ht="12.75">
      <c r="B88" s="67" t="s">
        <v>100</v>
      </c>
      <c r="C88" s="68" t="s">
        <v>397</v>
      </c>
      <c r="D88" s="89">
        <f>SUM(D89:D90)</f>
        <v>108813</v>
      </c>
    </row>
    <row r="89" spans="2:4" ht="12.75" customHeight="1">
      <c r="B89" s="96" t="s">
        <v>101</v>
      </c>
      <c r="C89" s="64" t="s">
        <v>345</v>
      </c>
      <c r="D89" s="80">
        <v>56062</v>
      </c>
    </row>
    <row r="90" spans="2:4" ht="12.75" customHeight="1">
      <c r="B90" s="96" t="s">
        <v>102</v>
      </c>
      <c r="C90" s="64" t="s">
        <v>344</v>
      </c>
      <c r="D90" s="80">
        <v>52751</v>
      </c>
    </row>
    <row r="91" spans="2:5" ht="12.75" customHeight="1" thickBot="1">
      <c r="B91" s="69" t="s">
        <v>103</v>
      </c>
      <c r="C91" s="84" t="s">
        <v>124</v>
      </c>
      <c r="D91" s="82"/>
      <c r="E91" s="113"/>
    </row>
    <row r="92" spans="2:4" ht="13.5" thickBot="1">
      <c r="B92" s="60" t="s">
        <v>6</v>
      </c>
      <c r="C92" s="87" t="s">
        <v>125</v>
      </c>
      <c r="D92" s="88">
        <f>D66+D76+E88+D82+D85+D86+D87</f>
        <v>1332498</v>
      </c>
    </row>
    <row r="93" spans="2:4" ht="14.25" customHeight="1" thickBot="1">
      <c r="B93" s="748" t="s">
        <v>252</v>
      </c>
      <c r="C93" s="749"/>
      <c r="D93" s="90">
        <f>D92</f>
        <v>1332498</v>
      </c>
    </row>
    <row r="94" spans="2:4" ht="15" customHeight="1" thickBot="1">
      <c r="B94" s="748" t="s">
        <v>253</v>
      </c>
      <c r="C94" s="749"/>
      <c r="D94" s="90">
        <f>D53+D54</f>
        <v>1239480</v>
      </c>
    </row>
    <row r="95" spans="2:5" ht="15.75" customHeight="1" thickBot="1">
      <c r="B95" s="748" t="s">
        <v>147</v>
      </c>
      <c r="C95" s="749"/>
      <c r="D95" s="90">
        <f>D93-D94</f>
        <v>93018</v>
      </c>
      <c r="E95" s="113"/>
    </row>
    <row r="96" spans="2:4" ht="13.5" thickBot="1">
      <c r="B96" s="748" t="s">
        <v>149</v>
      </c>
      <c r="C96" s="749"/>
      <c r="D96" s="90">
        <v>0</v>
      </c>
    </row>
    <row r="97" spans="2:4" ht="13.5" thickBot="1">
      <c r="B97" s="748" t="s">
        <v>148</v>
      </c>
      <c r="C97" s="749"/>
      <c r="D97" s="90">
        <f>D95-D96</f>
        <v>93018</v>
      </c>
    </row>
  </sheetData>
  <sheetProtection/>
  <mergeCells count="8">
    <mergeCell ref="B1:E1"/>
    <mergeCell ref="B97:C97"/>
    <mergeCell ref="B93:C93"/>
    <mergeCell ref="B94:C94"/>
    <mergeCell ref="B95:C95"/>
    <mergeCell ref="B96:C96"/>
    <mergeCell ref="B62:C62"/>
    <mergeCell ref="B53:C53"/>
  </mergeCells>
  <printOptions/>
  <pageMargins left="0.7874015748031497" right="0.7874015748031497" top="0.3937007874015748" bottom="0.3937007874015748" header="0" footer="0"/>
  <pageSetup horizontalDpi="600" verticalDpi="600" orientation="portrait" paperSize="9" scale="64" r:id="rId1"/>
  <headerFooter alignWithMargins="0">
    <oddHeader>&amp;R7.sz. melléklet
..../2013. (...) Egyek Önk.</oddHeader>
  </headerFooter>
  <rowBreaks count="1" manualBreakCount="1">
    <brk id="6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3:Q41"/>
  <sheetViews>
    <sheetView workbookViewId="0" topLeftCell="C1">
      <selection activeCell="O15" sqref="O15"/>
    </sheetView>
  </sheetViews>
  <sheetFormatPr defaultColWidth="9.00390625" defaultRowHeight="12.75"/>
  <cols>
    <col min="1" max="1" width="28.875" style="0" customWidth="1"/>
  </cols>
  <sheetData>
    <row r="3" spans="1:15" ht="18">
      <c r="A3" s="751" t="s">
        <v>248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</row>
    <row r="4" spans="1:15" ht="1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8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.75">
      <c r="A7" s="47" t="s">
        <v>1</v>
      </c>
      <c r="B7" s="48" t="s">
        <v>67</v>
      </c>
      <c r="C7" s="48" t="s">
        <v>68</v>
      </c>
      <c r="D7" s="48" t="s">
        <v>69</v>
      </c>
      <c r="E7" s="48" t="s">
        <v>70</v>
      </c>
      <c r="F7" s="48" t="s">
        <v>71</v>
      </c>
      <c r="G7" s="48" t="s">
        <v>72</v>
      </c>
      <c r="H7" s="48" t="s">
        <v>73</v>
      </c>
      <c r="I7" s="48" t="s">
        <v>74</v>
      </c>
      <c r="J7" s="48" t="s">
        <v>75</v>
      </c>
      <c r="K7" s="48" t="s">
        <v>76</v>
      </c>
      <c r="L7" s="48" t="s">
        <v>77</v>
      </c>
      <c r="M7" s="48" t="s">
        <v>78</v>
      </c>
      <c r="N7" s="48" t="s">
        <v>79</v>
      </c>
      <c r="O7" s="48" t="s">
        <v>29</v>
      </c>
    </row>
    <row r="8" spans="1:17" ht="12.75">
      <c r="A8" s="49" t="s">
        <v>80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>
        <f aca="true" t="shared" si="0" ref="O8:O20">SUM(C8:N8)</f>
        <v>0</v>
      </c>
      <c r="Q8" s="1"/>
    </row>
    <row r="9" spans="1:17" ht="35.25" customHeight="1">
      <c r="A9" s="146" t="s">
        <v>289</v>
      </c>
      <c r="B9" s="50">
        <v>329531</v>
      </c>
      <c r="C9" s="50">
        <v>22867</v>
      </c>
      <c r="D9" s="50">
        <v>22800</v>
      </c>
      <c r="E9" s="50">
        <v>25267</v>
      </c>
      <c r="F9" s="50">
        <v>27677</v>
      </c>
      <c r="G9" s="50">
        <v>25389</v>
      </c>
      <c r="H9" s="50">
        <v>54975</v>
      </c>
      <c r="I9" s="50">
        <v>79936</v>
      </c>
      <c r="J9" s="50">
        <v>24209</v>
      </c>
      <c r="K9" s="50">
        <v>24208</v>
      </c>
      <c r="L9" s="50">
        <v>22868</v>
      </c>
      <c r="M9" s="50">
        <v>22800</v>
      </c>
      <c r="N9" s="50">
        <v>22801</v>
      </c>
      <c r="O9" s="105">
        <f t="shared" si="0"/>
        <v>375797</v>
      </c>
      <c r="P9" s="473"/>
      <c r="Q9" s="1"/>
    </row>
    <row r="10" spans="1:17" ht="35.25" customHeight="1">
      <c r="A10" s="146" t="s">
        <v>361</v>
      </c>
      <c r="B10" s="50"/>
      <c r="C10" s="50"/>
      <c r="D10" s="50"/>
      <c r="E10" s="50"/>
      <c r="F10" s="50"/>
      <c r="G10" s="50"/>
      <c r="H10" s="50">
        <v>46741</v>
      </c>
      <c r="I10" s="50"/>
      <c r="J10" s="50"/>
      <c r="K10" s="50"/>
      <c r="L10" s="50"/>
      <c r="M10" s="50"/>
      <c r="N10" s="50"/>
      <c r="O10" s="50">
        <f t="shared" si="0"/>
        <v>46741</v>
      </c>
      <c r="P10" s="473"/>
      <c r="Q10" s="1"/>
    </row>
    <row r="11" spans="1:17" ht="29.25" customHeight="1">
      <c r="A11" s="146" t="s">
        <v>313</v>
      </c>
      <c r="B11" s="50">
        <v>93885</v>
      </c>
      <c r="C11" s="50">
        <v>7824</v>
      </c>
      <c r="D11" s="50">
        <v>7824</v>
      </c>
      <c r="E11" s="50">
        <v>8084</v>
      </c>
      <c r="F11" s="50">
        <v>8083</v>
      </c>
      <c r="G11" s="50">
        <v>8083</v>
      </c>
      <c r="H11" s="50">
        <v>8083</v>
      </c>
      <c r="I11" s="50">
        <v>9794</v>
      </c>
      <c r="J11" s="50">
        <v>9794</v>
      </c>
      <c r="K11" s="50">
        <v>9794</v>
      </c>
      <c r="L11" s="50">
        <v>7824</v>
      </c>
      <c r="M11" s="50">
        <v>7824</v>
      </c>
      <c r="N11" s="50">
        <v>7821</v>
      </c>
      <c r="O11" s="50">
        <f>SUM(C11:N11)</f>
        <v>100832</v>
      </c>
      <c r="P11" s="473"/>
      <c r="Q11" s="1"/>
    </row>
    <row r="12" spans="1:17" ht="48" customHeight="1">
      <c r="A12" s="146" t="s">
        <v>222</v>
      </c>
      <c r="B12" s="50">
        <v>380122</v>
      </c>
      <c r="C12" s="50"/>
      <c r="D12" s="50"/>
      <c r="E12" s="50"/>
      <c r="F12" s="50">
        <v>238761</v>
      </c>
      <c r="G12" s="50"/>
      <c r="H12" s="50"/>
      <c r="I12" s="50">
        <v>34940</v>
      </c>
      <c r="J12" s="50">
        <v>34940</v>
      </c>
      <c r="K12" s="50">
        <v>34940</v>
      </c>
      <c r="L12" s="50"/>
      <c r="M12" s="50">
        <v>355934</v>
      </c>
      <c r="N12" s="50"/>
      <c r="O12" s="50">
        <f>SUM(C12:N12)</f>
        <v>699515</v>
      </c>
      <c r="P12" s="473"/>
      <c r="Q12" s="1"/>
    </row>
    <row r="13" spans="1:17" ht="12.75">
      <c r="A13" s="49" t="s">
        <v>233</v>
      </c>
      <c r="B13" s="50">
        <v>62773</v>
      </c>
      <c r="C13" s="50">
        <v>250</v>
      </c>
      <c r="D13" s="50">
        <v>250</v>
      </c>
      <c r="E13" s="50">
        <v>27417</v>
      </c>
      <c r="F13" s="50">
        <v>310</v>
      </c>
      <c r="G13" s="50">
        <v>1469</v>
      </c>
      <c r="H13" s="50">
        <v>1469</v>
      </c>
      <c r="I13" s="50">
        <v>1511</v>
      </c>
      <c r="J13" s="50">
        <v>1154</v>
      </c>
      <c r="K13" s="50">
        <v>29706</v>
      </c>
      <c r="L13" s="50">
        <v>425</v>
      </c>
      <c r="M13" s="50">
        <v>1349</v>
      </c>
      <c r="N13" s="50">
        <v>425</v>
      </c>
      <c r="O13" s="50">
        <f t="shared" si="0"/>
        <v>65735</v>
      </c>
      <c r="P13" s="473"/>
      <c r="Q13" s="1"/>
    </row>
    <row r="14" spans="1:17" ht="12.75">
      <c r="A14" s="49" t="s">
        <v>329</v>
      </c>
      <c r="B14" s="50">
        <v>14027</v>
      </c>
      <c r="C14" s="50">
        <v>1169</v>
      </c>
      <c r="D14" s="50">
        <v>1169</v>
      </c>
      <c r="E14" s="50">
        <v>1784</v>
      </c>
      <c r="F14" s="50">
        <v>1783</v>
      </c>
      <c r="G14" s="50">
        <v>1784</v>
      </c>
      <c r="H14" s="50">
        <v>1784</v>
      </c>
      <c r="I14" s="50">
        <v>2015</v>
      </c>
      <c r="J14" s="50">
        <v>2015</v>
      </c>
      <c r="K14" s="50">
        <v>3015</v>
      </c>
      <c r="L14" s="50">
        <v>1169</v>
      </c>
      <c r="M14" s="50">
        <v>1169</v>
      </c>
      <c r="N14" s="50">
        <v>1168</v>
      </c>
      <c r="O14" s="105">
        <f t="shared" si="0"/>
        <v>20024</v>
      </c>
      <c r="P14" s="473"/>
      <c r="Q14" s="1"/>
    </row>
    <row r="15" spans="1:16" ht="40.5" customHeight="1">
      <c r="A15" s="146" t="s">
        <v>234</v>
      </c>
      <c r="B15" s="50"/>
      <c r="C15" s="50"/>
      <c r="D15" s="50"/>
      <c r="E15" s="50"/>
      <c r="F15" s="50"/>
      <c r="G15" s="50"/>
      <c r="H15" s="50">
        <v>1919</v>
      </c>
      <c r="I15" s="50"/>
      <c r="J15" s="50"/>
      <c r="K15" s="50"/>
      <c r="L15" s="50"/>
      <c r="M15" s="50"/>
      <c r="N15" s="50"/>
      <c r="O15" s="105">
        <f t="shared" si="0"/>
        <v>1919</v>
      </c>
      <c r="P15" s="156"/>
    </row>
    <row r="16" spans="1:16" ht="45.75" customHeight="1">
      <c r="A16" s="146" t="s">
        <v>337</v>
      </c>
      <c r="B16" s="50"/>
      <c r="C16" s="50"/>
      <c r="D16" s="50"/>
      <c r="E16" s="50">
        <v>37</v>
      </c>
      <c r="F16" s="50">
        <v>37</v>
      </c>
      <c r="G16" s="50">
        <v>37</v>
      </c>
      <c r="H16" s="50">
        <v>36</v>
      </c>
      <c r="I16" s="50">
        <v>3</v>
      </c>
      <c r="J16" s="50"/>
      <c r="K16" s="50"/>
      <c r="L16" s="50"/>
      <c r="M16" s="50"/>
      <c r="N16" s="50"/>
      <c r="O16" s="105">
        <f t="shared" si="0"/>
        <v>150</v>
      </c>
      <c r="P16" s="156"/>
    </row>
    <row r="17" spans="1:16" ht="56.25" customHeight="1">
      <c r="A17" s="146" t="s">
        <v>332</v>
      </c>
      <c r="B17" s="50">
        <v>23</v>
      </c>
      <c r="C17" s="50">
        <v>4</v>
      </c>
      <c r="D17" s="50"/>
      <c r="E17" s="50">
        <v>4</v>
      </c>
      <c r="F17" s="50"/>
      <c r="G17" s="50">
        <v>4</v>
      </c>
      <c r="H17" s="50"/>
      <c r="I17" s="50">
        <v>4</v>
      </c>
      <c r="J17" s="50"/>
      <c r="K17" s="50">
        <v>3</v>
      </c>
      <c r="L17" s="50"/>
      <c r="M17" s="50">
        <v>4</v>
      </c>
      <c r="N17" s="50"/>
      <c r="O17" s="105">
        <f t="shared" si="0"/>
        <v>23</v>
      </c>
      <c r="P17" s="473"/>
    </row>
    <row r="18" spans="1:16" ht="20.25" customHeight="1">
      <c r="A18" s="146" t="s">
        <v>291</v>
      </c>
      <c r="B18" s="50">
        <v>22310</v>
      </c>
      <c r="C18" s="50">
        <v>522</v>
      </c>
      <c r="D18" s="50"/>
      <c r="E18" s="50">
        <v>80</v>
      </c>
      <c r="F18" s="50">
        <v>5159</v>
      </c>
      <c r="G18" s="50"/>
      <c r="H18" s="50">
        <v>162</v>
      </c>
      <c r="I18" s="50">
        <v>9899</v>
      </c>
      <c r="J18" s="50">
        <v>6488</v>
      </c>
      <c r="K18" s="50"/>
      <c r="L18" s="50"/>
      <c r="M18" s="50"/>
      <c r="N18" s="50"/>
      <c r="O18" s="105">
        <f t="shared" si="0"/>
        <v>22310</v>
      </c>
      <c r="P18" s="156"/>
    </row>
    <row r="19" spans="1:16" ht="27" customHeight="1">
      <c r="A19" s="146" t="s">
        <v>292</v>
      </c>
      <c r="B19" s="50">
        <v>7206</v>
      </c>
      <c r="C19" s="50">
        <v>3685</v>
      </c>
      <c r="D19" s="50"/>
      <c r="E19" s="50"/>
      <c r="F19" s="50">
        <v>3521</v>
      </c>
      <c r="G19" s="50">
        <v>60</v>
      </c>
      <c r="H19" s="50"/>
      <c r="I19" s="50"/>
      <c r="J19" s="50"/>
      <c r="K19" s="50"/>
      <c r="L19" s="50"/>
      <c r="M19" s="50"/>
      <c r="N19" s="50"/>
      <c r="O19" s="105">
        <f t="shared" si="0"/>
        <v>7266</v>
      </c>
      <c r="P19" s="473"/>
    </row>
    <row r="20" spans="1:16" ht="27" customHeight="1">
      <c r="A20" s="146" t="s">
        <v>328</v>
      </c>
      <c r="B20" s="50">
        <v>98353</v>
      </c>
      <c r="C20" s="50">
        <v>2007</v>
      </c>
      <c r="D20" s="50">
        <v>2542</v>
      </c>
      <c r="E20" s="50">
        <v>8961</v>
      </c>
      <c r="F20" s="50">
        <v>5841</v>
      </c>
      <c r="G20" s="50">
        <v>15826</v>
      </c>
      <c r="H20" s="50">
        <v>4443</v>
      </c>
      <c r="I20" s="50">
        <v>5097</v>
      </c>
      <c r="J20" s="50">
        <v>850</v>
      </c>
      <c r="K20" s="50">
        <v>6362</v>
      </c>
      <c r="L20" s="50">
        <v>17612</v>
      </c>
      <c r="M20" s="50">
        <v>6376</v>
      </c>
      <c r="N20" s="50">
        <v>17101</v>
      </c>
      <c r="O20" s="105">
        <f t="shared" si="0"/>
        <v>93018</v>
      </c>
      <c r="P20" s="156"/>
    </row>
    <row r="21" spans="1:16" ht="12.75">
      <c r="A21" s="54" t="s">
        <v>81</v>
      </c>
      <c r="B21" s="55">
        <f>SUM(B9:B20)</f>
        <v>1008230</v>
      </c>
      <c r="C21" s="55">
        <f aca="true" t="shared" si="1" ref="C21:N21">SUM(C9:C20)</f>
        <v>38328</v>
      </c>
      <c r="D21" s="55">
        <f t="shared" si="1"/>
        <v>34585</v>
      </c>
      <c r="E21" s="55">
        <f t="shared" si="1"/>
        <v>71634</v>
      </c>
      <c r="F21" s="55">
        <f t="shared" si="1"/>
        <v>291172</v>
      </c>
      <c r="G21" s="55">
        <f t="shared" si="1"/>
        <v>52652</v>
      </c>
      <c r="H21" s="55">
        <f t="shared" si="1"/>
        <v>119612</v>
      </c>
      <c r="I21" s="55">
        <f t="shared" si="1"/>
        <v>143199</v>
      </c>
      <c r="J21" s="55">
        <f t="shared" si="1"/>
        <v>79450</v>
      </c>
      <c r="K21" s="55">
        <f t="shared" si="1"/>
        <v>108028</v>
      </c>
      <c r="L21" s="55">
        <f t="shared" si="1"/>
        <v>49898</v>
      </c>
      <c r="M21" s="55">
        <f t="shared" si="1"/>
        <v>395456</v>
      </c>
      <c r="N21" s="55">
        <f t="shared" si="1"/>
        <v>49316</v>
      </c>
      <c r="O21" s="55">
        <f>SUM(O9:O20)</f>
        <v>1433330</v>
      </c>
      <c r="P21" s="2"/>
    </row>
    <row r="22" spans="1:16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"/>
    </row>
    <row r="23" spans="1:15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47" t="s">
        <v>1</v>
      </c>
      <c r="B24" s="48" t="s">
        <v>67</v>
      </c>
      <c r="C24" s="48" t="s">
        <v>68</v>
      </c>
      <c r="D24" s="48" t="s">
        <v>69</v>
      </c>
      <c r="E24" s="48" t="s">
        <v>70</v>
      </c>
      <c r="F24" s="48" t="s">
        <v>71</v>
      </c>
      <c r="G24" s="48" t="s">
        <v>72</v>
      </c>
      <c r="H24" s="48" t="s">
        <v>73</v>
      </c>
      <c r="I24" s="48" t="s">
        <v>74</v>
      </c>
      <c r="J24" s="48" t="s">
        <v>75</v>
      </c>
      <c r="K24" s="48" t="s">
        <v>76</v>
      </c>
      <c r="L24" s="48" t="s">
        <v>77</v>
      </c>
      <c r="M24" s="48" t="s">
        <v>78</v>
      </c>
      <c r="N24" s="48" t="s">
        <v>79</v>
      </c>
      <c r="O24" s="48" t="s">
        <v>29</v>
      </c>
    </row>
    <row r="25" spans="1:15" ht="12.75">
      <c r="A25" s="49" t="s">
        <v>82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6" ht="12.75">
      <c r="A26" s="49" t="s">
        <v>204</v>
      </c>
      <c r="B26" s="50">
        <v>101748</v>
      </c>
      <c r="C26" s="50">
        <v>8431</v>
      </c>
      <c r="D26" s="50">
        <v>8431</v>
      </c>
      <c r="E26" s="50">
        <v>38471</v>
      </c>
      <c r="F26" s="50">
        <v>38471</v>
      </c>
      <c r="G26" s="50">
        <v>38472</v>
      </c>
      <c r="H26" s="50">
        <v>38471</v>
      </c>
      <c r="I26" s="50">
        <v>33571</v>
      </c>
      <c r="J26" s="50">
        <v>33571</v>
      </c>
      <c r="K26" s="50">
        <v>33571</v>
      </c>
      <c r="L26" s="50">
        <v>8528</v>
      </c>
      <c r="M26" s="50">
        <v>8527</v>
      </c>
      <c r="N26" s="50">
        <v>8527</v>
      </c>
      <c r="O26" s="50">
        <f aca="true" t="shared" si="2" ref="O26:O39">SUM(C26:N26)</f>
        <v>297042</v>
      </c>
      <c r="P26" s="472"/>
    </row>
    <row r="27" spans="1:16" ht="40.5" customHeight="1">
      <c r="A27" s="146" t="s">
        <v>199</v>
      </c>
      <c r="B27" s="50">
        <v>22571</v>
      </c>
      <c r="C27" s="50">
        <v>1868</v>
      </c>
      <c r="D27" s="50">
        <v>1868</v>
      </c>
      <c r="E27" s="50">
        <v>5970</v>
      </c>
      <c r="F27" s="50">
        <v>5969</v>
      </c>
      <c r="G27" s="50">
        <v>5969</v>
      </c>
      <c r="H27" s="50">
        <v>5970</v>
      </c>
      <c r="I27" s="50">
        <v>5348</v>
      </c>
      <c r="J27" s="50">
        <v>5348</v>
      </c>
      <c r="K27" s="50">
        <v>5348</v>
      </c>
      <c r="L27" s="50">
        <v>1894</v>
      </c>
      <c r="M27" s="50">
        <v>1894</v>
      </c>
      <c r="N27" s="50">
        <v>1893</v>
      </c>
      <c r="O27" s="50">
        <f t="shared" si="2"/>
        <v>49339</v>
      </c>
      <c r="P27" s="472"/>
    </row>
    <row r="28" spans="1:16" ht="12.75">
      <c r="A28" s="49" t="s">
        <v>21</v>
      </c>
      <c r="B28" s="105">
        <v>78434</v>
      </c>
      <c r="C28" s="50">
        <v>6536</v>
      </c>
      <c r="D28" s="50">
        <v>6536</v>
      </c>
      <c r="E28" s="50">
        <v>40136</v>
      </c>
      <c r="F28" s="50">
        <v>40136</v>
      </c>
      <c r="G28" s="50">
        <v>6536</v>
      </c>
      <c r="H28" s="50">
        <v>11430</v>
      </c>
      <c r="I28" s="50">
        <v>7163</v>
      </c>
      <c r="J28" s="50">
        <v>7182</v>
      </c>
      <c r="K28" s="50">
        <v>7164</v>
      </c>
      <c r="L28" s="50">
        <v>6536</v>
      </c>
      <c r="M28" s="50">
        <v>6536</v>
      </c>
      <c r="N28" s="50">
        <v>6538</v>
      </c>
      <c r="O28" s="50">
        <f>SUM(C28:N28)</f>
        <v>152429</v>
      </c>
      <c r="P28" s="472"/>
    </row>
    <row r="29" spans="1:16" ht="49.5" customHeight="1">
      <c r="A29" s="146" t="s">
        <v>331</v>
      </c>
      <c r="B29" s="50">
        <v>93885</v>
      </c>
      <c r="C29" s="50">
        <v>7824</v>
      </c>
      <c r="D29" s="50">
        <v>7824</v>
      </c>
      <c r="E29" s="50">
        <v>8084</v>
      </c>
      <c r="F29" s="50">
        <v>8083</v>
      </c>
      <c r="G29" s="50">
        <v>8083</v>
      </c>
      <c r="H29" s="50">
        <v>8083</v>
      </c>
      <c r="I29" s="50">
        <v>9794</v>
      </c>
      <c r="J29" s="50">
        <v>9794</v>
      </c>
      <c r="K29" s="50">
        <v>9794</v>
      </c>
      <c r="L29" s="50">
        <v>7824</v>
      </c>
      <c r="M29" s="50">
        <v>7824</v>
      </c>
      <c r="N29" s="50">
        <v>7821</v>
      </c>
      <c r="O29" s="50">
        <f>SUM(C29:N29)</f>
        <v>100832</v>
      </c>
      <c r="P29" s="473"/>
    </row>
    <row r="30" spans="1:16" ht="12.75">
      <c r="A30" s="49" t="s">
        <v>43</v>
      </c>
      <c r="B30" s="50">
        <v>38227</v>
      </c>
      <c r="C30" s="50"/>
      <c r="D30" s="50"/>
      <c r="E30" s="50"/>
      <c r="F30" s="50"/>
      <c r="G30" s="50"/>
      <c r="H30" s="50"/>
      <c r="I30" s="50"/>
      <c r="J30" s="50">
        <v>4800</v>
      </c>
      <c r="K30" s="50">
        <v>200</v>
      </c>
      <c r="L30" s="50">
        <v>17612</v>
      </c>
      <c r="M30" s="50"/>
      <c r="N30" s="50">
        <v>15115</v>
      </c>
      <c r="O30" s="50">
        <f t="shared" si="2"/>
        <v>37727</v>
      </c>
      <c r="P30" s="473"/>
    </row>
    <row r="31" spans="1:16" s="106" customFormat="1" ht="12.75">
      <c r="A31" s="104" t="s">
        <v>83</v>
      </c>
      <c r="B31" s="105">
        <v>385100</v>
      </c>
      <c r="C31" s="105">
        <v>2007</v>
      </c>
      <c r="D31" s="105">
        <v>1528</v>
      </c>
      <c r="E31" s="105">
        <v>6491</v>
      </c>
      <c r="F31" s="105">
        <v>24625</v>
      </c>
      <c r="G31" s="105">
        <v>10561</v>
      </c>
      <c r="H31" s="105">
        <v>24976</v>
      </c>
      <c r="I31" s="105">
        <v>182835</v>
      </c>
      <c r="J31" s="105">
        <v>7825</v>
      </c>
      <c r="K31" s="105">
        <v>8956</v>
      </c>
      <c r="L31" s="105"/>
      <c r="M31" s="105">
        <v>161010</v>
      </c>
      <c r="N31" s="105"/>
      <c r="O31" s="105">
        <f>SUM(C31:N31)</f>
        <v>430814</v>
      </c>
      <c r="P31" s="473"/>
    </row>
    <row r="32" spans="1:16" ht="12.75">
      <c r="A32" s="49" t="s">
        <v>64</v>
      </c>
      <c r="B32" s="50">
        <v>11688</v>
      </c>
      <c r="C32" s="50"/>
      <c r="D32" s="50"/>
      <c r="E32" s="50"/>
      <c r="F32" s="50"/>
      <c r="G32" s="50">
        <v>1873</v>
      </c>
      <c r="H32" s="50">
        <v>125</v>
      </c>
      <c r="I32" s="50">
        <v>700</v>
      </c>
      <c r="J32" s="50">
        <v>6488</v>
      </c>
      <c r="K32" s="50">
        <v>2000</v>
      </c>
      <c r="L32" s="50"/>
      <c r="M32" s="50"/>
      <c r="N32" s="50"/>
      <c r="O32" s="50">
        <f>SUM(C32:N32)</f>
        <v>11186</v>
      </c>
      <c r="P32" s="473"/>
    </row>
    <row r="33" spans="1:16" ht="36.75" customHeight="1">
      <c r="A33" s="146" t="s">
        <v>120</v>
      </c>
      <c r="B33" s="50">
        <v>12626</v>
      </c>
      <c r="C33" s="50"/>
      <c r="D33" s="50"/>
      <c r="E33" s="50"/>
      <c r="F33" s="50"/>
      <c r="G33" s="50">
        <v>13606</v>
      </c>
      <c r="H33" s="50"/>
      <c r="I33" s="50"/>
      <c r="J33" s="50"/>
      <c r="K33" s="50"/>
      <c r="L33" s="50"/>
      <c r="M33" s="50"/>
      <c r="N33" s="50"/>
      <c r="O33" s="50">
        <f t="shared" si="2"/>
        <v>13606</v>
      </c>
      <c r="P33" s="473"/>
    </row>
    <row r="34" spans="1:16" ht="36.75" customHeight="1">
      <c r="A34" s="146" t="s">
        <v>457</v>
      </c>
      <c r="B34" s="50"/>
      <c r="C34" s="50"/>
      <c r="D34" s="50"/>
      <c r="E34" s="50"/>
      <c r="F34" s="50"/>
      <c r="G34" s="50"/>
      <c r="H34" s="50">
        <v>140</v>
      </c>
      <c r="I34" s="50"/>
      <c r="J34" s="50"/>
      <c r="K34" s="50"/>
      <c r="L34" s="50"/>
      <c r="M34" s="50"/>
      <c r="N34" s="50"/>
      <c r="O34" s="50">
        <f t="shared" si="2"/>
        <v>140</v>
      </c>
      <c r="P34" s="474"/>
    </row>
    <row r="35" spans="1:16" ht="48.75" customHeight="1">
      <c r="A35" s="146" t="s">
        <v>460</v>
      </c>
      <c r="B35" s="50"/>
      <c r="C35" s="50"/>
      <c r="D35" s="50"/>
      <c r="E35" s="50">
        <v>37</v>
      </c>
      <c r="F35" s="50">
        <v>37</v>
      </c>
      <c r="G35" s="50">
        <v>37</v>
      </c>
      <c r="H35" s="50">
        <v>36</v>
      </c>
      <c r="I35" s="50">
        <v>3</v>
      </c>
      <c r="J35" s="50"/>
      <c r="K35" s="50"/>
      <c r="L35" s="50"/>
      <c r="M35" s="50"/>
      <c r="N35" s="50"/>
      <c r="O35" s="50">
        <f t="shared" si="2"/>
        <v>150</v>
      </c>
      <c r="P35" s="474"/>
    </row>
    <row r="36" spans="1:16" ht="12.75">
      <c r="A36" s="49" t="s">
        <v>84</v>
      </c>
      <c r="B36" s="105">
        <v>43246</v>
      </c>
      <c r="C36" s="50">
        <v>3604</v>
      </c>
      <c r="D36" s="50">
        <v>3604</v>
      </c>
      <c r="E36" s="50">
        <v>3802</v>
      </c>
      <c r="F36" s="50">
        <v>3802</v>
      </c>
      <c r="G36" s="50">
        <v>3802</v>
      </c>
      <c r="H36" s="50">
        <v>3802</v>
      </c>
      <c r="I36" s="50">
        <v>3888</v>
      </c>
      <c r="J36" s="50">
        <v>3888</v>
      </c>
      <c r="K36" s="50">
        <v>3889</v>
      </c>
      <c r="L36" s="50">
        <v>3604</v>
      </c>
      <c r="M36" s="50">
        <v>3604</v>
      </c>
      <c r="N36" s="50">
        <v>3602</v>
      </c>
      <c r="O36" s="50">
        <f t="shared" si="2"/>
        <v>44891</v>
      </c>
      <c r="P36" s="474"/>
    </row>
    <row r="37" spans="1:16" ht="12.75">
      <c r="A37" s="49" t="s">
        <v>87</v>
      </c>
      <c r="B37" s="105">
        <v>18795</v>
      </c>
      <c r="C37" s="50">
        <v>1566</v>
      </c>
      <c r="D37" s="50">
        <v>1566</v>
      </c>
      <c r="E37" s="50">
        <v>1566</v>
      </c>
      <c r="F37" s="50">
        <v>1566</v>
      </c>
      <c r="G37" s="50">
        <v>1566</v>
      </c>
      <c r="H37" s="50">
        <v>1566</v>
      </c>
      <c r="I37" s="50">
        <v>1618</v>
      </c>
      <c r="J37" s="50">
        <v>1618</v>
      </c>
      <c r="K37" s="50">
        <v>1617</v>
      </c>
      <c r="L37" s="50">
        <v>1566</v>
      </c>
      <c r="M37" s="50">
        <v>1566</v>
      </c>
      <c r="N37" s="50">
        <v>1569</v>
      </c>
      <c r="O37" s="50">
        <f t="shared" si="2"/>
        <v>18950</v>
      </c>
      <c r="P37" s="474"/>
    </row>
    <row r="38" spans="1:16" ht="12.75">
      <c r="A38" s="49" t="s">
        <v>38</v>
      </c>
      <c r="B38" s="50">
        <v>153326</v>
      </c>
      <c r="C38" s="50">
        <v>12905</v>
      </c>
      <c r="D38" s="50">
        <v>12765</v>
      </c>
      <c r="E38" s="50">
        <v>12765</v>
      </c>
      <c r="F38" s="50">
        <v>12765</v>
      </c>
      <c r="G38" s="50">
        <v>13884</v>
      </c>
      <c r="H38" s="50">
        <v>12765</v>
      </c>
      <c r="I38" s="50">
        <v>12766</v>
      </c>
      <c r="J38" s="50">
        <v>17360</v>
      </c>
      <c r="K38" s="50">
        <v>12766</v>
      </c>
      <c r="L38" s="50">
        <v>12766</v>
      </c>
      <c r="M38" s="50">
        <v>12766</v>
      </c>
      <c r="N38" s="50">
        <v>12766</v>
      </c>
      <c r="O38" s="50">
        <f t="shared" si="2"/>
        <v>159039</v>
      </c>
      <c r="P38" s="474"/>
    </row>
    <row r="39" spans="1:16" ht="12.75">
      <c r="A39" s="49" t="s">
        <v>146</v>
      </c>
      <c r="B39" s="50">
        <v>8184</v>
      </c>
      <c r="C39" s="50"/>
      <c r="D39" s="50"/>
      <c r="E39" s="50"/>
      <c r="F39" s="50"/>
      <c r="G39" s="50"/>
      <c r="H39" s="50">
        <v>35465</v>
      </c>
      <c r="I39" s="50"/>
      <c r="J39" s="50"/>
      <c r="K39" s="50"/>
      <c r="L39" s="50"/>
      <c r="M39" s="50"/>
      <c r="N39" s="50"/>
      <c r="O39" s="50">
        <f t="shared" si="2"/>
        <v>35465</v>
      </c>
      <c r="P39" s="474"/>
    </row>
    <row r="40" spans="1:16" ht="12.75">
      <c r="A40" s="49" t="s">
        <v>85</v>
      </c>
      <c r="B40" s="50">
        <v>40400</v>
      </c>
      <c r="C40" s="50">
        <v>3635</v>
      </c>
      <c r="D40" s="50">
        <v>1014</v>
      </c>
      <c r="E40" s="50">
        <v>8049</v>
      </c>
      <c r="F40" s="50">
        <v>650</v>
      </c>
      <c r="G40" s="50">
        <v>700</v>
      </c>
      <c r="H40" s="50">
        <v>61848</v>
      </c>
      <c r="I40" s="50">
        <v>97</v>
      </c>
      <c r="J40" s="50">
        <v>150</v>
      </c>
      <c r="K40" s="50">
        <v>3549</v>
      </c>
      <c r="L40" s="50"/>
      <c r="M40" s="50"/>
      <c r="N40" s="50">
        <v>2028</v>
      </c>
      <c r="O40" s="50">
        <f>SUM(C40:N40)</f>
        <v>81720</v>
      </c>
      <c r="P40" s="474"/>
    </row>
    <row r="41" spans="1:16" ht="12.75">
      <c r="A41" s="54" t="s">
        <v>86</v>
      </c>
      <c r="B41" s="55">
        <f>SUM(B26:B40)</f>
        <v>1008230</v>
      </c>
      <c r="C41" s="55">
        <f>SUM(C26:C40)</f>
        <v>48376</v>
      </c>
      <c r="D41" s="55">
        <f aca="true" t="shared" si="3" ref="D41:M41">SUM(D26:D40)</f>
        <v>45136</v>
      </c>
      <c r="E41" s="55">
        <f t="shared" si="3"/>
        <v>125371</v>
      </c>
      <c r="F41" s="55">
        <f t="shared" si="3"/>
        <v>136104</v>
      </c>
      <c r="G41" s="55">
        <f t="shared" si="3"/>
        <v>105089</v>
      </c>
      <c r="H41" s="55">
        <f t="shared" si="3"/>
        <v>204677</v>
      </c>
      <c r="I41" s="55">
        <f t="shared" si="3"/>
        <v>257783</v>
      </c>
      <c r="J41" s="55">
        <f t="shared" si="3"/>
        <v>98024</v>
      </c>
      <c r="K41" s="55">
        <f t="shared" si="3"/>
        <v>88854</v>
      </c>
      <c r="L41" s="55">
        <f t="shared" si="3"/>
        <v>60330</v>
      </c>
      <c r="M41" s="55">
        <f t="shared" si="3"/>
        <v>203727</v>
      </c>
      <c r="N41" s="55">
        <f>SUM(N26:N40)</f>
        <v>59859</v>
      </c>
      <c r="O41" s="55">
        <f>SUM(O26:O40)</f>
        <v>1433330</v>
      </c>
      <c r="P41" s="2"/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48" r:id="rId1"/>
  <headerFooter alignWithMargins="0">
    <oddHeader>&amp;R8 sz. melléklet
.../2013.(....) Egyek Önk.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6">
      <selection activeCell="B24" sqref="B24"/>
    </sheetView>
  </sheetViews>
  <sheetFormatPr defaultColWidth="9.00390625" defaultRowHeight="12.75"/>
  <cols>
    <col min="1" max="1" width="33.25390625" style="3" customWidth="1"/>
    <col min="2" max="2" width="11.00390625" style="3" customWidth="1"/>
    <col min="3" max="3" width="33.75390625" style="3" customWidth="1"/>
    <col min="4" max="4" width="11.75390625" style="599" customWidth="1"/>
  </cols>
  <sheetData>
    <row r="2" spans="1:5" ht="32.25" customHeight="1">
      <c r="A2" s="752" t="s">
        <v>458</v>
      </c>
      <c r="B2" s="752"/>
      <c r="C2" s="752"/>
      <c r="D2" s="752"/>
      <c r="E2" s="489"/>
    </row>
    <row r="3" spans="1:3" ht="12.75">
      <c r="A3" s="6"/>
      <c r="B3" s="6"/>
      <c r="C3" s="6"/>
    </row>
    <row r="4" spans="1:2" ht="12.75">
      <c r="A4" s="6"/>
      <c r="B4" s="6"/>
    </row>
    <row r="5" ht="13.5" thickBot="1"/>
    <row r="6" spans="1:4" ht="12.75">
      <c r="A6" s="12"/>
      <c r="B6" s="8" t="s">
        <v>249</v>
      </c>
      <c r="C6" s="336"/>
      <c r="D6" s="600" t="s">
        <v>249</v>
      </c>
    </row>
    <row r="7" spans="1:4" ht="12.75">
      <c r="A7" s="13" t="s">
        <v>18</v>
      </c>
      <c r="B7" s="7" t="s">
        <v>459</v>
      </c>
      <c r="C7" s="9" t="s">
        <v>19</v>
      </c>
      <c r="D7" s="601" t="s">
        <v>459</v>
      </c>
    </row>
    <row r="8" spans="1:4" ht="13.5" thickBot="1">
      <c r="A8" s="14"/>
      <c r="B8" s="16" t="s">
        <v>15</v>
      </c>
      <c r="C8" s="335"/>
      <c r="D8" s="602" t="s">
        <v>15</v>
      </c>
    </row>
    <row r="9" spans="1:4" ht="13.5" thickBot="1">
      <c r="A9" s="475" t="s">
        <v>20</v>
      </c>
      <c r="B9" s="477"/>
      <c r="C9" s="475" t="s">
        <v>2</v>
      </c>
      <c r="D9" s="603"/>
    </row>
    <row r="10" spans="1:4" ht="12.75">
      <c r="A10" s="480" t="s">
        <v>37</v>
      </c>
      <c r="B10" s="478">
        <v>297042</v>
      </c>
      <c r="C10" s="478" t="s">
        <v>221</v>
      </c>
      <c r="D10" s="547">
        <v>20024</v>
      </c>
    </row>
    <row r="11" spans="1:4" ht="25.5" customHeight="1">
      <c r="A11" s="481" t="s">
        <v>199</v>
      </c>
      <c r="B11" s="15">
        <v>49339</v>
      </c>
      <c r="C11" s="15" t="s">
        <v>230</v>
      </c>
      <c r="D11" s="486">
        <v>65735</v>
      </c>
    </row>
    <row r="12" spans="1:7" ht="25.5" customHeight="1">
      <c r="A12" s="482" t="s">
        <v>21</v>
      </c>
      <c r="B12" s="15">
        <v>152429</v>
      </c>
      <c r="C12" s="484" t="s">
        <v>289</v>
      </c>
      <c r="D12" s="486">
        <v>375797</v>
      </c>
      <c r="E12" s="231"/>
      <c r="F12" s="1"/>
      <c r="G12" s="231"/>
    </row>
    <row r="13" spans="1:4" ht="12.75">
      <c r="A13" s="482" t="s">
        <v>38</v>
      </c>
      <c r="B13" s="15">
        <v>159039</v>
      </c>
      <c r="C13" s="482" t="s">
        <v>294</v>
      </c>
      <c r="D13" s="486">
        <v>298295</v>
      </c>
    </row>
    <row r="14" spans="1:7" ht="12.75">
      <c r="A14" s="482" t="s">
        <v>303</v>
      </c>
      <c r="B14" s="15">
        <v>18950</v>
      </c>
      <c r="C14" s="15" t="s">
        <v>177</v>
      </c>
      <c r="D14" s="486">
        <v>517</v>
      </c>
      <c r="G14" s="2"/>
    </row>
    <row r="15" spans="1:4" ht="39" customHeight="1">
      <c r="A15" s="482" t="s">
        <v>188</v>
      </c>
      <c r="B15" s="15">
        <v>44891</v>
      </c>
      <c r="C15" s="484" t="s">
        <v>465</v>
      </c>
      <c r="D15" s="486">
        <v>1787</v>
      </c>
    </row>
    <row r="16" spans="1:4" ht="27.75" customHeight="1">
      <c r="A16" s="482" t="s">
        <v>305</v>
      </c>
      <c r="B16" s="15">
        <v>35465</v>
      </c>
      <c r="C16" s="484" t="s">
        <v>335</v>
      </c>
      <c r="D16" s="486"/>
    </row>
    <row r="17" spans="1:4" ht="28.5" customHeight="1">
      <c r="A17" s="482" t="s">
        <v>0</v>
      </c>
      <c r="B17" s="15">
        <v>5000</v>
      </c>
      <c r="C17" s="484" t="s">
        <v>336</v>
      </c>
      <c r="D17" s="486"/>
    </row>
    <row r="18" spans="1:4" ht="40.5" customHeight="1" thickBot="1">
      <c r="A18" s="483" t="s">
        <v>231</v>
      </c>
      <c r="B18" s="479">
        <v>150</v>
      </c>
      <c r="C18" s="485" t="s">
        <v>337</v>
      </c>
      <c r="D18" s="604">
        <v>150</v>
      </c>
    </row>
    <row r="19" spans="1:4" ht="13.5" thickBot="1">
      <c r="A19" s="487" t="s">
        <v>22</v>
      </c>
      <c r="B19" s="488">
        <f>SUM(B10:B18)</f>
        <v>762305</v>
      </c>
      <c r="C19" s="488" t="s">
        <v>23</v>
      </c>
      <c r="D19" s="605">
        <f>SUM(D10:D18)</f>
        <v>762305</v>
      </c>
    </row>
    <row r="20" spans="1:4" ht="13.5" thickBot="1">
      <c r="A20" s="5"/>
      <c r="B20" s="11"/>
      <c r="C20" s="10"/>
      <c r="D20" s="606"/>
    </row>
    <row r="21" spans="1:4" ht="13.5" thickBot="1">
      <c r="A21" s="476" t="s">
        <v>24</v>
      </c>
      <c r="B21" s="492"/>
      <c r="C21" s="490" t="s">
        <v>25</v>
      </c>
      <c r="D21" s="607"/>
    </row>
    <row r="22" spans="1:4" ht="12.75">
      <c r="A22" s="537"/>
      <c r="B22" s="478"/>
      <c r="C22" s="540" t="s">
        <v>190</v>
      </c>
      <c r="D22" s="547">
        <v>46741</v>
      </c>
    </row>
    <row r="23" spans="1:4" ht="12.75">
      <c r="A23" s="538" t="s">
        <v>334</v>
      </c>
      <c r="B23" s="486">
        <v>430814</v>
      </c>
      <c r="C23" s="541" t="s">
        <v>232</v>
      </c>
      <c r="D23" s="486"/>
    </row>
    <row r="24" spans="1:4" ht="12.75">
      <c r="A24" s="538" t="s">
        <v>88</v>
      </c>
      <c r="B24" s="486">
        <v>11186</v>
      </c>
      <c r="C24" s="541" t="s">
        <v>25</v>
      </c>
      <c r="D24" s="486">
        <v>60</v>
      </c>
    </row>
    <row r="25" spans="1:4" ht="38.25">
      <c r="A25" s="538" t="s">
        <v>66</v>
      </c>
      <c r="B25" s="486"/>
      <c r="C25" s="542" t="s">
        <v>332</v>
      </c>
      <c r="D25" s="486">
        <v>23</v>
      </c>
    </row>
    <row r="26" spans="1:4" ht="25.5" customHeight="1" thickBot="1">
      <c r="A26" s="539" t="s">
        <v>307</v>
      </c>
      <c r="B26" s="15">
        <v>13606</v>
      </c>
      <c r="C26" s="543" t="s">
        <v>328</v>
      </c>
      <c r="D26" s="486">
        <v>93018</v>
      </c>
    </row>
    <row r="27" spans="1:5" ht="12.75">
      <c r="A27" s="538" t="s">
        <v>305</v>
      </c>
      <c r="B27" s="546">
        <v>73348</v>
      </c>
      <c r="C27" s="547" t="s">
        <v>338</v>
      </c>
      <c r="D27" s="486">
        <v>400240</v>
      </c>
      <c r="E27" s="2"/>
    </row>
    <row r="28" spans="1:4" ht="12.75">
      <c r="A28" s="538" t="s">
        <v>89</v>
      </c>
      <c r="B28" s="546">
        <v>8372</v>
      </c>
      <c r="C28" s="15" t="s">
        <v>31</v>
      </c>
      <c r="D28" s="486">
        <v>1402</v>
      </c>
    </row>
    <row r="29" spans="1:6" ht="38.25">
      <c r="A29" s="538" t="s">
        <v>43</v>
      </c>
      <c r="B29" s="546">
        <v>32727</v>
      </c>
      <c r="C29" s="484" t="s">
        <v>339</v>
      </c>
      <c r="D29" s="486">
        <v>20523</v>
      </c>
      <c r="F29" s="2"/>
    </row>
    <row r="30" spans="1:4" ht="12.75">
      <c r="A30" s="538" t="s">
        <v>457</v>
      </c>
      <c r="B30" s="546">
        <v>140</v>
      </c>
      <c r="C30" s="15" t="s">
        <v>340</v>
      </c>
      <c r="D30" s="486">
        <v>7206</v>
      </c>
    </row>
    <row r="31" spans="1:4" ht="25.5">
      <c r="A31" s="538"/>
      <c r="B31" s="546"/>
      <c r="C31" s="484" t="s">
        <v>467</v>
      </c>
      <c r="D31" s="486">
        <v>980</v>
      </c>
    </row>
    <row r="32" spans="1:4" ht="12.75">
      <c r="A32" s="538"/>
      <c r="B32" s="546"/>
      <c r="C32" s="15" t="s">
        <v>254</v>
      </c>
      <c r="D32" s="486"/>
    </row>
    <row r="33" spans="1:4" ht="13.5" thickBot="1">
      <c r="A33" s="536"/>
      <c r="B33" s="545"/>
      <c r="C33" s="483"/>
      <c r="D33" s="608"/>
    </row>
    <row r="34" spans="1:4" ht="13.5" thickBot="1">
      <c r="A34" s="487" t="s">
        <v>26</v>
      </c>
      <c r="B34" s="491">
        <f>SUM(B23:B33)</f>
        <v>570193</v>
      </c>
      <c r="C34" s="544" t="s">
        <v>27</v>
      </c>
      <c r="D34" s="609">
        <f>SUM(D22:D32)</f>
        <v>570193</v>
      </c>
    </row>
    <row r="35" spans="1:4" ht="13.5" thickBot="1">
      <c r="A35" s="5"/>
      <c r="B35" s="11"/>
      <c r="C35" s="10"/>
      <c r="D35" s="606"/>
    </row>
    <row r="36" spans="1:4" ht="13.5" thickBot="1">
      <c r="A36" s="487" t="s">
        <v>28</v>
      </c>
      <c r="B36" s="488">
        <f>SUM(B19+B34)</f>
        <v>1332498</v>
      </c>
      <c r="C36" s="488" t="s">
        <v>28</v>
      </c>
      <c r="D36" s="605">
        <f>SUM(D19+D34)</f>
        <v>1332498</v>
      </c>
    </row>
    <row r="37" ht="12.75">
      <c r="D37" s="610"/>
    </row>
    <row r="38" ht="12.75">
      <c r="D38" s="611"/>
    </row>
    <row r="39" ht="12.75">
      <c r="B39" s="4"/>
    </row>
    <row r="40" ht="12.75">
      <c r="B40" s="4"/>
    </row>
  </sheetData>
  <sheetProtection/>
  <mergeCells count="1">
    <mergeCell ref="A2:D2"/>
  </mergeCells>
  <printOptions horizontalCentered="1"/>
  <pageMargins left="0.7874015748031497" right="0.1968503937007874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&amp;R10. sz. melléklet
.../2013.(...) Egyek Önk.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3">
      <selection activeCell="I20" sqref="I20"/>
    </sheetView>
  </sheetViews>
  <sheetFormatPr defaultColWidth="9.00390625" defaultRowHeight="12.75"/>
  <cols>
    <col min="8" max="8" width="10.75390625" style="0" bestFit="1" customWidth="1"/>
  </cols>
  <sheetData>
    <row r="1" spans="1:9" ht="20.25">
      <c r="A1" s="758" t="s">
        <v>140</v>
      </c>
      <c r="B1" s="758"/>
      <c r="C1" s="758"/>
      <c r="D1" s="758"/>
      <c r="E1" s="758"/>
      <c r="F1" s="758"/>
      <c r="G1" s="758"/>
      <c r="H1" s="758"/>
      <c r="I1" s="758"/>
    </row>
    <row r="2" spans="1:9" ht="15.75">
      <c r="A2" s="108"/>
      <c r="B2" s="108"/>
      <c r="C2" s="108"/>
      <c r="D2" s="108"/>
      <c r="E2" s="108"/>
      <c r="F2" s="108"/>
      <c r="G2" s="108"/>
      <c r="H2" s="108"/>
      <c r="I2" s="108"/>
    </row>
    <row r="3" ht="15.75">
      <c r="E3" s="108" t="s">
        <v>141</v>
      </c>
    </row>
    <row r="4" spans="1:9" ht="15.75">
      <c r="A4" s="759" t="s">
        <v>183</v>
      </c>
      <c r="B4" s="759"/>
      <c r="C4" s="759"/>
      <c r="D4" s="759"/>
      <c r="E4" s="759"/>
      <c r="F4" s="759"/>
      <c r="G4" s="759"/>
      <c r="H4" s="759"/>
      <c r="I4" s="759"/>
    </row>
    <row r="5" spans="1:9" ht="15.75">
      <c r="A5" s="759" t="s">
        <v>142</v>
      </c>
      <c r="B5" s="759"/>
      <c r="C5" s="759"/>
      <c r="D5" s="759"/>
      <c r="E5" s="759"/>
      <c r="F5" s="759"/>
      <c r="G5" s="759"/>
      <c r="H5" s="759"/>
      <c r="I5" s="759"/>
    </row>
    <row r="11" ht="12.75">
      <c r="H11" t="s">
        <v>33</v>
      </c>
    </row>
    <row r="12" spans="1:9" ht="20.25" customHeight="1">
      <c r="A12" s="110" t="s">
        <v>143</v>
      </c>
      <c r="B12" s="110"/>
      <c r="C12" s="235"/>
      <c r="D12" s="760"/>
      <c r="E12" s="760"/>
      <c r="F12" s="760"/>
      <c r="G12" s="760"/>
      <c r="H12" s="110">
        <f>SUM(H13:H15)</f>
        <v>32727</v>
      </c>
      <c r="I12" s="2"/>
    </row>
    <row r="13" spans="1:9" s="295" customFormat="1" ht="36" customHeight="1">
      <c r="A13" s="292"/>
      <c r="B13" s="292"/>
      <c r="C13" s="293"/>
      <c r="D13" s="753" t="s">
        <v>276</v>
      </c>
      <c r="E13" s="753"/>
      <c r="F13" s="753"/>
      <c r="G13" s="753"/>
      <c r="H13" s="293">
        <v>15115</v>
      </c>
      <c r="I13" s="294"/>
    </row>
    <row r="14" spans="1:9" s="295" customFormat="1" ht="30.75" customHeight="1">
      <c r="A14" s="292"/>
      <c r="B14" s="292"/>
      <c r="C14" s="293"/>
      <c r="D14" s="753" t="s">
        <v>275</v>
      </c>
      <c r="E14" s="753"/>
      <c r="F14" s="753"/>
      <c r="G14" s="753"/>
      <c r="H14" s="293">
        <v>17612</v>
      </c>
      <c r="I14" s="294"/>
    </row>
    <row r="15" spans="1:9" ht="19.5" customHeight="1">
      <c r="A15" s="109"/>
      <c r="B15" s="109"/>
      <c r="C15" s="111"/>
      <c r="D15" s="757"/>
      <c r="E15" s="757"/>
      <c r="F15" s="757"/>
      <c r="G15" s="757"/>
      <c r="H15" s="111"/>
      <c r="I15" s="2"/>
    </row>
    <row r="16" spans="1:9" ht="12.75">
      <c r="A16" s="109"/>
      <c r="B16" s="109"/>
      <c r="C16" s="111"/>
      <c r="D16" s="201"/>
      <c r="E16" s="201"/>
      <c r="F16" s="201"/>
      <c r="G16" s="201"/>
      <c r="H16" s="109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110" t="s">
        <v>144</v>
      </c>
      <c r="B18" s="2"/>
      <c r="C18" s="2"/>
      <c r="D18" s="2"/>
      <c r="E18" s="2"/>
      <c r="F18" s="2"/>
      <c r="G18" s="2"/>
      <c r="H18" s="110">
        <f>SUM(H20:H21)</f>
        <v>5000</v>
      </c>
      <c r="I18" s="2"/>
    </row>
    <row r="19" spans="1:9" ht="19.5" customHeight="1">
      <c r="A19" s="110"/>
      <c r="B19" s="2"/>
      <c r="C19" s="2"/>
      <c r="D19" s="754"/>
      <c r="E19" s="754"/>
      <c r="F19" s="754"/>
      <c r="G19" s="754"/>
      <c r="H19" s="111"/>
      <c r="I19" s="2"/>
    </row>
    <row r="20" spans="1:9" s="295" customFormat="1" ht="27" customHeight="1">
      <c r="A20" s="296"/>
      <c r="B20" s="294"/>
      <c r="C20" s="294"/>
      <c r="D20" s="755"/>
      <c r="E20" s="755"/>
      <c r="F20" s="755"/>
      <c r="G20" s="755"/>
      <c r="H20" s="293"/>
      <c r="I20" s="294"/>
    </row>
    <row r="21" spans="1:9" ht="25.5" customHeight="1">
      <c r="A21" s="110"/>
      <c r="B21" s="2"/>
      <c r="C21" s="2"/>
      <c r="D21" s="756" t="s">
        <v>401</v>
      </c>
      <c r="E21" s="756"/>
      <c r="F21" s="756"/>
      <c r="G21" s="756"/>
      <c r="H21" s="111">
        <v>5000</v>
      </c>
      <c r="I21" s="2"/>
    </row>
    <row r="22" spans="1:9" ht="15.75">
      <c r="A22" s="110"/>
      <c r="B22" s="2"/>
      <c r="C22" s="2"/>
      <c r="D22" s="754"/>
      <c r="E22" s="754"/>
      <c r="F22" s="754"/>
      <c r="G22" s="754"/>
      <c r="H22" s="109"/>
      <c r="I22" s="2"/>
    </row>
    <row r="23" spans="1:9" ht="15.75">
      <c r="A23" s="110"/>
      <c r="B23" s="2"/>
      <c r="C23" s="2"/>
      <c r="D23" s="2"/>
      <c r="E23" s="2"/>
      <c r="F23" s="2"/>
      <c r="G23" s="2"/>
      <c r="H23" s="2"/>
      <c r="I23" s="2"/>
    </row>
    <row r="24" spans="1:9" ht="20.25">
      <c r="A24" s="112" t="s">
        <v>145</v>
      </c>
      <c r="B24" s="112"/>
      <c r="C24" s="112"/>
      <c r="D24" s="112"/>
      <c r="E24" s="112"/>
      <c r="F24" s="112"/>
      <c r="G24" s="112"/>
      <c r="H24" s="112">
        <f>H12+H18</f>
        <v>37727</v>
      </c>
      <c r="I24" s="2"/>
    </row>
  </sheetData>
  <sheetProtection/>
  <mergeCells count="11">
    <mergeCell ref="D13:G13"/>
    <mergeCell ref="A1:I1"/>
    <mergeCell ref="A4:I4"/>
    <mergeCell ref="A5:I5"/>
    <mergeCell ref="D12:G12"/>
    <mergeCell ref="D14:G14"/>
    <mergeCell ref="D22:G22"/>
    <mergeCell ref="D19:G19"/>
    <mergeCell ref="D20:G20"/>
    <mergeCell ref="D21:G21"/>
    <mergeCell ref="D15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&amp;R11. sz. melléklet
..../2013.(......) Egek Önk.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H4">
      <selection activeCell="O20" sqref="O20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4" width="14.25390625" style="0" customWidth="1"/>
    <col min="5" max="7" width="16.375" style="0" customWidth="1"/>
    <col min="8" max="10" width="16.125" style="0" customWidth="1"/>
    <col min="11" max="11" width="15.625" style="0" customWidth="1"/>
    <col min="12" max="13" width="17.375" style="0" customWidth="1"/>
    <col min="14" max="14" width="17.875" style="106" customWidth="1"/>
  </cols>
  <sheetData>
    <row r="1" spans="1:20" ht="36.75" customHeight="1">
      <c r="A1" s="661" t="s">
        <v>298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</row>
    <row r="4" ht="13.5" thickBot="1"/>
    <row r="5" spans="1:14" ht="71.25" customHeight="1" thickBot="1">
      <c r="A5" s="659" t="s">
        <v>62</v>
      </c>
      <c r="B5" s="199" t="s">
        <v>221</v>
      </c>
      <c r="C5" s="199" t="s">
        <v>289</v>
      </c>
      <c r="D5" s="199" t="s">
        <v>433</v>
      </c>
      <c r="E5" s="199" t="s">
        <v>294</v>
      </c>
      <c r="F5" s="199" t="s">
        <v>436</v>
      </c>
      <c r="G5" s="199" t="s">
        <v>361</v>
      </c>
      <c r="H5" s="199" t="s">
        <v>293</v>
      </c>
      <c r="I5" s="199" t="s">
        <v>438</v>
      </c>
      <c r="J5" s="199" t="s">
        <v>230</v>
      </c>
      <c r="K5" s="199" t="s">
        <v>292</v>
      </c>
      <c r="L5" s="199" t="s">
        <v>290</v>
      </c>
      <c r="M5" s="199" t="s">
        <v>291</v>
      </c>
      <c r="N5" s="358" t="s">
        <v>14</v>
      </c>
    </row>
    <row r="6" spans="1:14" ht="25.5" customHeight="1" thickBot="1">
      <c r="A6" s="660"/>
      <c r="B6" s="531" t="s">
        <v>244</v>
      </c>
      <c r="C6" s="531" t="s">
        <v>243</v>
      </c>
      <c r="D6" s="531" t="s">
        <v>243</v>
      </c>
      <c r="E6" s="531" t="s">
        <v>243</v>
      </c>
      <c r="F6" s="531" t="s">
        <v>243</v>
      </c>
      <c r="G6" s="531" t="s">
        <v>243</v>
      </c>
      <c r="H6" s="531" t="s">
        <v>243</v>
      </c>
      <c r="I6" s="531" t="s">
        <v>243</v>
      </c>
      <c r="J6" s="531" t="s">
        <v>243</v>
      </c>
      <c r="K6" s="531" t="s">
        <v>243</v>
      </c>
      <c r="L6" s="531" t="s">
        <v>243</v>
      </c>
      <c r="M6" s="531" t="s">
        <v>243</v>
      </c>
      <c r="N6" s="613" t="s">
        <v>243</v>
      </c>
    </row>
    <row r="7" spans="1:14" ht="12.75">
      <c r="A7" s="532" t="s">
        <v>439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638"/>
      <c r="M7" s="533">
        <v>763</v>
      </c>
      <c r="N7" s="614">
        <f aca="true" t="shared" si="0" ref="N7:N28">SUM(B7:M7)</f>
        <v>763</v>
      </c>
    </row>
    <row r="8" spans="1:14" ht="12.75">
      <c r="A8" s="253" t="s">
        <v>180</v>
      </c>
      <c r="B8" s="386"/>
      <c r="C8" s="386"/>
      <c r="D8" s="386"/>
      <c r="E8" s="386"/>
      <c r="F8" s="386"/>
      <c r="G8" s="386"/>
      <c r="H8" s="386">
        <v>340323</v>
      </c>
      <c r="I8" s="386"/>
      <c r="J8" s="386"/>
      <c r="K8" s="386">
        <v>7206</v>
      </c>
      <c r="L8" s="639"/>
      <c r="M8" s="386"/>
      <c r="N8" s="614">
        <f t="shared" si="0"/>
        <v>347529</v>
      </c>
    </row>
    <row r="9" spans="1:14" ht="12.75">
      <c r="A9" s="197" t="s">
        <v>157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640"/>
      <c r="M9" s="386">
        <v>16467</v>
      </c>
      <c r="N9" s="614">
        <f t="shared" si="0"/>
        <v>16467</v>
      </c>
    </row>
    <row r="10" spans="1:14" ht="12.75">
      <c r="A10" s="197" t="s">
        <v>256</v>
      </c>
      <c r="B10" s="387"/>
      <c r="C10" s="387"/>
      <c r="D10" s="387"/>
      <c r="E10" s="387"/>
      <c r="F10" s="387">
        <v>19</v>
      </c>
      <c r="G10" s="387"/>
      <c r="H10" s="387">
        <v>16230</v>
      </c>
      <c r="I10" s="387">
        <v>1402</v>
      </c>
      <c r="J10" s="387"/>
      <c r="K10" s="387"/>
      <c r="L10" s="640"/>
      <c r="M10" s="386">
        <v>4558</v>
      </c>
      <c r="N10" s="614">
        <f t="shared" si="0"/>
        <v>22209</v>
      </c>
    </row>
    <row r="11" spans="1:14" ht="12.75">
      <c r="A11" s="317" t="s">
        <v>295</v>
      </c>
      <c r="B11" s="387">
        <v>2794</v>
      </c>
      <c r="C11" s="387"/>
      <c r="D11" s="387"/>
      <c r="E11" s="387"/>
      <c r="F11" s="387"/>
      <c r="G11" s="387"/>
      <c r="H11" s="387"/>
      <c r="I11" s="387"/>
      <c r="J11" s="387"/>
      <c r="K11" s="387"/>
      <c r="L11" s="640"/>
      <c r="M11" s="386"/>
      <c r="N11" s="614">
        <f t="shared" si="0"/>
        <v>2794</v>
      </c>
    </row>
    <row r="12" spans="1:14" ht="12.75">
      <c r="A12" s="197" t="s">
        <v>296</v>
      </c>
      <c r="B12" s="387">
        <v>10782</v>
      </c>
      <c r="C12" s="387"/>
      <c r="D12" s="387"/>
      <c r="E12" s="387"/>
      <c r="F12" s="387"/>
      <c r="G12" s="387"/>
      <c r="H12" s="387"/>
      <c r="I12" s="387"/>
      <c r="J12" s="387"/>
      <c r="K12" s="387"/>
      <c r="L12" s="640"/>
      <c r="M12" s="386"/>
      <c r="N12" s="614">
        <f t="shared" si="0"/>
        <v>10782</v>
      </c>
    </row>
    <row r="13" spans="1:14" ht="12.75">
      <c r="A13" s="197" t="s">
        <v>429</v>
      </c>
      <c r="B13" s="387">
        <v>62</v>
      </c>
      <c r="C13" s="387"/>
      <c r="D13" s="387"/>
      <c r="E13" s="387"/>
      <c r="F13" s="387"/>
      <c r="G13" s="387"/>
      <c r="H13" s="387"/>
      <c r="I13" s="387"/>
      <c r="J13" s="387"/>
      <c r="K13" s="387"/>
      <c r="L13" s="640"/>
      <c r="M13" s="386"/>
      <c r="N13" s="614">
        <f t="shared" si="0"/>
        <v>62</v>
      </c>
    </row>
    <row r="14" spans="1:14" ht="12.75">
      <c r="A14" s="363" t="s">
        <v>430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>
        <v>60</v>
      </c>
      <c r="L14" s="640"/>
      <c r="M14" s="386"/>
      <c r="N14" s="614">
        <f t="shared" si="0"/>
        <v>60</v>
      </c>
    </row>
    <row r="15" spans="1:14" ht="12.75">
      <c r="A15" s="363" t="s">
        <v>257</v>
      </c>
      <c r="B15" s="387">
        <v>116</v>
      </c>
      <c r="C15" s="387"/>
      <c r="D15" s="387"/>
      <c r="E15" s="387"/>
      <c r="F15" s="387"/>
      <c r="G15" s="387"/>
      <c r="H15" s="387"/>
      <c r="I15" s="387"/>
      <c r="J15" s="387"/>
      <c r="K15" s="387"/>
      <c r="L15" s="640"/>
      <c r="M15" s="386"/>
      <c r="N15" s="614">
        <f t="shared" si="0"/>
        <v>116</v>
      </c>
    </row>
    <row r="16" spans="1:14" s="121" customFormat="1" ht="12.75">
      <c r="A16" s="197" t="s">
        <v>195</v>
      </c>
      <c r="B16" s="387"/>
      <c r="C16" s="387">
        <v>375797</v>
      </c>
      <c r="D16" s="387"/>
      <c r="E16" s="387">
        <v>5155</v>
      </c>
      <c r="F16" s="387"/>
      <c r="G16" s="387">
        <v>46741</v>
      </c>
      <c r="H16" s="387">
        <v>980</v>
      </c>
      <c r="I16" s="410"/>
      <c r="J16" s="387">
        <v>65615</v>
      </c>
      <c r="K16" s="410"/>
      <c r="L16" s="641"/>
      <c r="M16" s="534"/>
      <c r="N16" s="614">
        <f t="shared" si="0"/>
        <v>494288</v>
      </c>
    </row>
    <row r="17" spans="1:14" ht="12.75">
      <c r="A17" s="197" t="s">
        <v>163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640">
        <v>6452</v>
      </c>
      <c r="M17" s="386"/>
      <c r="N17" s="614">
        <f t="shared" si="0"/>
        <v>6452</v>
      </c>
    </row>
    <row r="18" spans="1:14" ht="12.75">
      <c r="A18" s="197" t="s">
        <v>482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640">
        <v>86566</v>
      </c>
      <c r="M18" s="386"/>
      <c r="N18" s="614">
        <f t="shared" si="0"/>
        <v>86566</v>
      </c>
    </row>
    <row r="19" spans="1:14" ht="12.75">
      <c r="A19" s="197" t="s">
        <v>321</v>
      </c>
      <c r="B19" s="387">
        <v>2633</v>
      </c>
      <c r="C19" s="387"/>
      <c r="D19" s="387"/>
      <c r="E19" s="387">
        <v>7429</v>
      </c>
      <c r="F19" s="387"/>
      <c r="G19" s="387"/>
      <c r="H19" s="387"/>
      <c r="I19" s="387"/>
      <c r="J19" s="387"/>
      <c r="K19" s="387"/>
      <c r="L19" s="640"/>
      <c r="M19" s="386"/>
      <c r="N19" s="614">
        <f t="shared" si="0"/>
        <v>10062</v>
      </c>
    </row>
    <row r="20" spans="1:14" ht="12.75">
      <c r="A20" s="197" t="s">
        <v>431</v>
      </c>
      <c r="B20" s="387">
        <v>208</v>
      </c>
      <c r="C20" s="387"/>
      <c r="D20" s="387"/>
      <c r="E20" s="387">
        <v>1637</v>
      </c>
      <c r="F20" s="387"/>
      <c r="G20" s="387"/>
      <c r="H20" s="387"/>
      <c r="I20" s="387"/>
      <c r="J20" s="387"/>
      <c r="K20" s="387"/>
      <c r="L20" s="640"/>
      <c r="M20" s="386"/>
      <c r="N20" s="614">
        <f t="shared" si="0"/>
        <v>1845</v>
      </c>
    </row>
    <row r="21" spans="1:14" ht="12.75">
      <c r="A21" s="197" t="s">
        <v>483</v>
      </c>
      <c r="B21" s="387"/>
      <c r="C21" s="387"/>
      <c r="D21" s="387"/>
      <c r="E21" s="387">
        <v>4594</v>
      </c>
      <c r="F21" s="387"/>
      <c r="G21" s="387"/>
      <c r="H21" s="387"/>
      <c r="I21" s="387"/>
      <c r="J21" s="387"/>
      <c r="K21" s="387"/>
      <c r="L21" s="640"/>
      <c r="M21" s="386"/>
      <c r="N21" s="614">
        <f t="shared" si="0"/>
        <v>4594</v>
      </c>
    </row>
    <row r="22" spans="1:14" ht="12.75">
      <c r="A22" s="197" t="s">
        <v>432</v>
      </c>
      <c r="B22" s="387"/>
      <c r="C22" s="387"/>
      <c r="D22" s="387">
        <v>150</v>
      </c>
      <c r="E22" s="387"/>
      <c r="F22" s="387"/>
      <c r="G22" s="387"/>
      <c r="H22" s="387"/>
      <c r="I22" s="387"/>
      <c r="J22" s="387"/>
      <c r="K22" s="387"/>
      <c r="L22" s="640"/>
      <c r="M22" s="386"/>
      <c r="N22" s="614">
        <f t="shared" si="0"/>
        <v>150</v>
      </c>
    </row>
    <row r="23" spans="1:14" ht="12.75">
      <c r="A23" s="197" t="s">
        <v>435</v>
      </c>
      <c r="B23" s="387"/>
      <c r="C23" s="387"/>
      <c r="D23" s="387"/>
      <c r="E23" s="387">
        <v>159</v>
      </c>
      <c r="F23" s="387"/>
      <c r="G23" s="387"/>
      <c r="H23" s="387"/>
      <c r="I23" s="387"/>
      <c r="J23" s="387"/>
      <c r="K23" s="387"/>
      <c r="L23" s="640"/>
      <c r="M23" s="386"/>
      <c r="N23" s="614">
        <f t="shared" si="0"/>
        <v>159</v>
      </c>
    </row>
    <row r="24" spans="1:14" ht="12.75">
      <c r="A24" s="363" t="s">
        <v>210</v>
      </c>
      <c r="B24" s="387"/>
      <c r="C24" s="387"/>
      <c r="D24" s="387"/>
      <c r="E24" s="387">
        <v>1416</v>
      </c>
      <c r="F24" s="387"/>
      <c r="G24" s="387"/>
      <c r="H24" s="387"/>
      <c r="I24" s="387"/>
      <c r="J24" s="387"/>
      <c r="K24" s="387"/>
      <c r="L24" s="640"/>
      <c r="M24" s="386"/>
      <c r="N24" s="614">
        <f t="shared" si="0"/>
        <v>1416</v>
      </c>
    </row>
    <row r="25" spans="1:14" ht="12.75">
      <c r="A25" s="197" t="s">
        <v>196</v>
      </c>
      <c r="B25" s="411"/>
      <c r="C25" s="411"/>
      <c r="D25" s="411"/>
      <c r="E25" s="353">
        <v>240524</v>
      </c>
      <c r="F25" s="353">
        <v>421</v>
      </c>
      <c r="G25" s="353"/>
      <c r="H25" s="353">
        <v>43687</v>
      </c>
      <c r="I25" s="353"/>
      <c r="J25" s="412"/>
      <c r="K25" s="413"/>
      <c r="L25" s="642"/>
      <c r="M25" s="535">
        <v>326</v>
      </c>
      <c r="N25" s="614">
        <f t="shared" si="0"/>
        <v>284958</v>
      </c>
    </row>
    <row r="26" spans="1:14" ht="12.75">
      <c r="A26" s="198" t="s">
        <v>437</v>
      </c>
      <c r="B26" s="414"/>
      <c r="C26" s="414"/>
      <c r="D26" s="414"/>
      <c r="E26" s="354">
        <v>32923</v>
      </c>
      <c r="F26" s="354">
        <v>77</v>
      </c>
      <c r="G26" s="354"/>
      <c r="H26" s="354"/>
      <c r="I26" s="354"/>
      <c r="J26" s="415"/>
      <c r="K26" s="416"/>
      <c r="L26" s="636"/>
      <c r="M26" s="353"/>
      <c r="N26" s="614">
        <f t="shared" si="0"/>
        <v>33000</v>
      </c>
    </row>
    <row r="27" spans="1:14" ht="12.75">
      <c r="A27" s="198" t="s">
        <v>258</v>
      </c>
      <c r="B27" s="414"/>
      <c r="C27" s="414"/>
      <c r="D27" s="414"/>
      <c r="E27" s="354">
        <v>1466</v>
      </c>
      <c r="F27" s="354"/>
      <c r="G27" s="354"/>
      <c r="H27" s="354"/>
      <c r="I27" s="354"/>
      <c r="J27" s="415"/>
      <c r="K27" s="354"/>
      <c r="L27" s="636"/>
      <c r="M27" s="353"/>
      <c r="N27" s="614">
        <f t="shared" si="0"/>
        <v>1466</v>
      </c>
    </row>
    <row r="28" spans="1:14" ht="13.5" thickBot="1">
      <c r="A28" s="198" t="s">
        <v>176</v>
      </c>
      <c r="B28" s="417">
        <v>674</v>
      </c>
      <c r="C28" s="355"/>
      <c r="D28" s="355"/>
      <c r="E28" s="355"/>
      <c r="F28" s="355"/>
      <c r="G28" s="355"/>
      <c r="H28" s="355"/>
      <c r="I28" s="355"/>
      <c r="J28" s="418"/>
      <c r="K28" s="419"/>
      <c r="L28" s="637"/>
      <c r="M28" s="355"/>
      <c r="N28" s="614">
        <f t="shared" si="0"/>
        <v>674</v>
      </c>
    </row>
    <row r="29" spans="1:14" s="409" customFormat="1" ht="13.5" thickBot="1">
      <c r="A29" s="381" t="s">
        <v>14</v>
      </c>
      <c r="B29" s="382">
        <f aca="true" t="shared" si="1" ref="B29:L29">SUM(B8:B28)</f>
        <v>17269</v>
      </c>
      <c r="C29" s="383">
        <f t="shared" si="1"/>
        <v>375797</v>
      </c>
      <c r="D29" s="383">
        <f t="shared" si="1"/>
        <v>150</v>
      </c>
      <c r="E29" s="383">
        <f>SUM(E7:E28)</f>
        <v>295303</v>
      </c>
      <c r="F29" s="383">
        <f t="shared" si="1"/>
        <v>517</v>
      </c>
      <c r="G29" s="383">
        <f t="shared" si="1"/>
        <v>46741</v>
      </c>
      <c r="H29" s="383">
        <f t="shared" si="1"/>
        <v>401220</v>
      </c>
      <c r="I29" s="383">
        <f t="shared" si="1"/>
        <v>1402</v>
      </c>
      <c r="J29" s="383">
        <f t="shared" si="1"/>
        <v>65615</v>
      </c>
      <c r="K29" s="382">
        <f t="shared" si="1"/>
        <v>7266</v>
      </c>
      <c r="L29" s="383">
        <f t="shared" si="1"/>
        <v>93018</v>
      </c>
      <c r="M29" s="395">
        <f>SUM(M7:M28)</f>
        <v>22114</v>
      </c>
      <c r="N29" s="401">
        <f>SUM(B29:M29)</f>
        <v>1326412</v>
      </c>
    </row>
  </sheetData>
  <sheetProtection/>
  <mergeCells count="2">
    <mergeCell ref="A5:A6"/>
    <mergeCell ref="A1:T1"/>
  </mergeCells>
  <printOptions/>
  <pageMargins left="0.75" right="0.75" top="1" bottom="1" header="0.5" footer="0.5"/>
  <pageSetup horizontalDpi="600" verticalDpi="600" orientation="landscape" paperSize="9" scale="51" r:id="rId1"/>
  <headerFooter alignWithMargins="0">
    <oddHeader>&amp;R2/1)a sz. melléklete
...../2013. (......) Egyek Önk.</oddHeader>
  </headerFooter>
  <colBreaks count="1" manualBreakCount="1">
    <brk id="14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C5">
      <selection activeCell="J12" sqref="J12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4.25390625" style="0" customWidth="1"/>
    <col min="4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106" customWidth="1"/>
  </cols>
  <sheetData>
    <row r="1" spans="1:10" ht="15.75" customHeight="1">
      <c r="A1" s="656" t="s">
        <v>297</v>
      </c>
      <c r="B1" s="656"/>
      <c r="C1" s="656"/>
      <c r="D1" s="656"/>
      <c r="E1" s="656"/>
      <c r="F1" s="656"/>
      <c r="G1" s="656"/>
      <c r="H1" s="656"/>
      <c r="I1" s="656"/>
      <c r="J1" s="656"/>
    </row>
    <row r="2" spans="1:10" ht="12.75">
      <c r="A2" s="656"/>
      <c r="B2" s="656"/>
      <c r="C2" s="656"/>
      <c r="D2" s="656"/>
      <c r="E2" s="656"/>
      <c r="F2" s="656"/>
      <c r="G2" s="656"/>
      <c r="H2" s="656"/>
      <c r="I2" s="656"/>
      <c r="J2" s="656"/>
    </row>
    <row r="5" ht="13.5" thickBot="1"/>
    <row r="6" spans="1:10" ht="71.25" customHeight="1" thickBot="1">
      <c r="A6" s="659" t="s">
        <v>62</v>
      </c>
      <c r="B6" s="199" t="s">
        <v>221</v>
      </c>
      <c r="C6" s="199" t="s">
        <v>289</v>
      </c>
      <c r="D6" s="199" t="s">
        <v>294</v>
      </c>
      <c r="E6" s="199" t="s">
        <v>293</v>
      </c>
      <c r="F6" s="199" t="s">
        <v>230</v>
      </c>
      <c r="G6" s="199" t="s">
        <v>292</v>
      </c>
      <c r="H6" s="199" t="s">
        <v>290</v>
      </c>
      <c r="I6" s="199" t="s">
        <v>291</v>
      </c>
      <c r="J6" s="358" t="s">
        <v>14</v>
      </c>
    </row>
    <row r="7" spans="1:10" ht="25.5" customHeight="1" thickBot="1">
      <c r="A7" s="660"/>
      <c r="B7" s="251" t="s">
        <v>244</v>
      </c>
      <c r="C7" s="251" t="s">
        <v>243</v>
      </c>
      <c r="D7" s="251" t="s">
        <v>243</v>
      </c>
      <c r="E7" s="251" t="s">
        <v>243</v>
      </c>
      <c r="F7" s="251" t="s">
        <v>243</v>
      </c>
      <c r="G7" s="251" t="s">
        <v>243</v>
      </c>
      <c r="H7" s="251" t="s">
        <v>243</v>
      </c>
      <c r="I7" s="251" t="s">
        <v>243</v>
      </c>
      <c r="J7" s="613" t="s">
        <v>243</v>
      </c>
    </row>
    <row r="8" spans="1:10" ht="25.5" customHeight="1">
      <c r="A8" s="403" t="s">
        <v>440</v>
      </c>
      <c r="B8" s="402"/>
      <c r="C8" s="402"/>
      <c r="D8" s="402"/>
      <c r="E8" s="402"/>
      <c r="F8" s="402"/>
      <c r="G8" s="404"/>
      <c r="H8" s="405"/>
      <c r="I8" s="407"/>
      <c r="J8" s="614">
        <f>SUM(B8:I8)</f>
        <v>0</v>
      </c>
    </row>
    <row r="9" spans="1:10" ht="24" customHeight="1">
      <c r="A9" s="197" t="s">
        <v>257</v>
      </c>
      <c r="B9" s="195"/>
      <c r="C9" s="195"/>
      <c r="D9" s="195">
        <v>701</v>
      </c>
      <c r="E9" s="195"/>
      <c r="F9" s="195"/>
      <c r="G9" s="195"/>
      <c r="H9" s="406"/>
      <c r="I9" s="254"/>
      <c r="J9" s="614">
        <f>SUM(B9:I9)</f>
        <v>701</v>
      </c>
    </row>
    <row r="10" spans="1:10" ht="24" customHeight="1">
      <c r="A10" s="197" t="s">
        <v>431</v>
      </c>
      <c r="B10" s="195">
        <v>406</v>
      </c>
      <c r="C10" s="195"/>
      <c r="D10" s="195">
        <v>2046</v>
      </c>
      <c r="E10" s="195"/>
      <c r="F10" s="195"/>
      <c r="G10" s="195"/>
      <c r="H10" s="406"/>
      <c r="I10" s="643"/>
      <c r="J10" s="614">
        <f>SUM(B10:I10)</f>
        <v>2452</v>
      </c>
    </row>
    <row r="11" spans="1:10" ht="21.75" customHeight="1" thickBot="1">
      <c r="A11" s="197" t="s">
        <v>434</v>
      </c>
      <c r="B11" s="142">
        <v>25</v>
      </c>
      <c r="C11" s="196"/>
      <c r="D11" s="196"/>
      <c r="E11" s="196"/>
      <c r="F11" s="316"/>
      <c r="G11" s="196"/>
      <c r="H11" s="233"/>
      <c r="I11" s="408"/>
      <c r="J11" s="614">
        <f>SUM(B11:I11)</f>
        <v>25</v>
      </c>
    </row>
    <row r="12" spans="1:10" s="409" customFormat="1" ht="23.25" customHeight="1" thickBot="1">
      <c r="A12" s="381" t="s">
        <v>14</v>
      </c>
      <c r="B12" s="383">
        <f>SUM(B8:B11)</f>
        <v>431</v>
      </c>
      <c r="C12" s="383">
        <f aca="true" t="shared" si="0" ref="C12:I12">SUM(C8:C11)</f>
        <v>0</v>
      </c>
      <c r="D12" s="383">
        <f>SUM(D8:D11)</f>
        <v>2747</v>
      </c>
      <c r="E12" s="383">
        <f t="shared" si="0"/>
        <v>0</v>
      </c>
      <c r="F12" s="383">
        <f t="shared" si="0"/>
        <v>0</v>
      </c>
      <c r="G12" s="383">
        <f t="shared" si="0"/>
        <v>0</v>
      </c>
      <c r="H12" s="382">
        <f t="shared" si="0"/>
        <v>0</v>
      </c>
      <c r="I12" s="383">
        <f t="shared" si="0"/>
        <v>0</v>
      </c>
      <c r="J12" s="383">
        <f>SUM(J8:J11)</f>
        <v>3178</v>
      </c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&amp;R2/1)b sz. melléklete
...../2013. (......)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3" sqref="B13"/>
    </sheetView>
  </sheetViews>
  <sheetFormatPr defaultColWidth="9.00390625" defaultRowHeight="12.75"/>
  <cols>
    <col min="1" max="1" width="44.00390625" style="0" customWidth="1"/>
    <col min="2" max="5" width="20.25390625" style="0" customWidth="1"/>
    <col min="6" max="6" width="12.25390625" style="0" customWidth="1"/>
  </cols>
  <sheetData>
    <row r="1" spans="1:6" ht="15.75" customHeight="1">
      <c r="A1" s="656" t="s">
        <v>242</v>
      </c>
      <c r="B1" s="656"/>
      <c r="C1" s="656"/>
      <c r="D1" s="656"/>
      <c r="E1" s="656"/>
      <c r="F1" s="656"/>
    </row>
    <row r="2" spans="1:6" ht="15.75" customHeight="1">
      <c r="A2" s="656"/>
      <c r="B2" s="656"/>
      <c r="C2" s="656"/>
      <c r="D2" s="656"/>
      <c r="E2" s="656"/>
      <c r="F2" s="656"/>
    </row>
    <row r="5" ht="13.5" thickBot="1"/>
    <row r="6" spans="1:6" ht="90" thickBot="1">
      <c r="A6" s="663" t="s">
        <v>62</v>
      </c>
      <c r="B6" s="199" t="s">
        <v>221</v>
      </c>
      <c r="C6" s="199" t="s">
        <v>233</v>
      </c>
      <c r="D6" s="199" t="s">
        <v>299</v>
      </c>
      <c r="E6" s="199" t="s">
        <v>313</v>
      </c>
      <c r="F6" s="200" t="s">
        <v>14</v>
      </c>
    </row>
    <row r="7" spans="1:6" ht="13.5" thickBot="1">
      <c r="A7" s="664"/>
      <c r="B7" s="499" t="s">
        <v>243</v>
      </c>
      <c r="C7" s="252" t="s">
        <v>243</v>
      </c>
      <c r="D7" s="252" t="s">
        <v>244</v>
      </c>
      <c r="E7" s="252" t="s">
        <v>244</v>
      </c>
      <c r="F7" s="251" t="s">
        <v>243</v>
      </c>
    </row>
    <row r="8" spans="1:6" ht="13.5" thickBot="1">
      <c r="A8" s="498" t="s">
        <v>194</v>
      </c>
      <c r="B8" s="616">
        <v>708</v>
      </c>
      <c r="C8" s="616">
        <v>120</v>
      </c>
      <c r="D8" s="616">
        <v>23</v>
      </c>
      <c r="E8" s="616">
        <v>83146</v>
      </c>
      <c r="F8" s="116">
        <f>SUM(B8:E8)</f>
        <v>83997</v>
      </c>
    </row>
    <row r="9" spans="1:6" ht="13.5" thickBot="1">
      <c r="A9" s="498" t="s">
        <v>279</v>
      </c>
      <c r="B9" s="617"/>
      <c r="C9" s="617"/>
      <c r="D9" s="617"/>
      <c r="E9" s="617">
        <v>5729</v>
      </c>
      <c r="F9" s="116">
        <f>SUM(B9:E9)</f>
        <v>5729</v>
      </c>
    </row>
    <row r="10" spans="1:7" ht="13.5" thickBot="1">
      <c r="A10" s="496" t="s">
        <v>461</v>
      </c>
      <c r="B10" s="618"/>
      <c r="C10" s="618"/>
      <c r="D10" s="618"/>
      <c r="E10" s="618"/>
      <c r="F10" s="116">
        <f>SUM(B10:E10)</f>
        <v>0</v>
      </c>
      <c r="G10" s="502"/>
    </row>
    <row r="11" spans="1:6" ht="27" customHeight="1" thickBot="1">
      <c r="A11" s="497" t="s">
        <v>462</v>
      </c>
      <c r="B11" s="618"/>
      <c r="C11" s="618"/>
      <c r="D11" s="618"/>
      <c r="E11" s="618"/>
      <c r="F11" s="116">
        <f>SUM(B11:E11)</f>
        <v>0</v>
      </c>
    </row>
    <row r="12" spans="1:6" ht="30" customHeight="1" thickBot="1">
      <c r="A12" s="497" t="s">
        <v>463</v>
      </c>
      <c r="B12" s="615">
        <v>49</v>
      </c>
      <c r="C12" s="615"/>
      <c r="D12" s="615"/>
      <c r="E12" s="615"/>
      <c r="F12" s="116">
        <f>SUM(B12:E12)</f>
        <v>49</v>
      </c>
    </row>
    <row r="13" spans="1:6" ht="13.5" thickBot="1">
      <c r="A13" s="28" t="s">
        <v>14</v>
      </c>
      <c r="B13" s="500">
        <f>SUM(B8:B12)</f>
        <v>757</v>
      </c>
      <c r="C13" s="500">
        <f>SUM(C8:C12)</f>
        <v>120</v>
      </c>
      <c r="D13" s="500">
        <f>SUM(D8:D12)</f>
        <v>23</v>
      </c>
      <c r="E13" s="500">
        <f>SUM(E8:E12)</f>
        <v>88875</v>
      </c>
      <c r="F13" s="160">
        <f>SUM(F8:F12)</f>
        <v>89775</v>
      </c>
    </row>
  </sheetData>
  <sheetProtection/>
  <mergeCells count="2">
    <mergeCell ref="A6:A7"/>
    <mergeCell ref="A1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&amp;R2/2.sz. melléklete
...../2013. (......)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workbookViewId="0" topLeftCell="A1">
      <selection activeCell="E10" sqref="E10"/>
    </sheetView>
  </sheetViews>
  <sheetFormatPr defaultColWidth="9.00390625" defaultRowHeight="12.75"/>
  <cols>
    <col min="1" max="1" width="44.00390625" style="0" customWidth="1"/>
    <col min="2" max="5" width="20.25390625" style="0" customWidth="1"/>
    <col min="6" max="6" width="12.25390625" style="0" customWidth="1"/>
  </cols>
  <sheetData>
    <row r="1" spans="1:6" ht="15.75" customHeight="1">
      <c r="A1" s="656" t="s">
        <v>301</v>
      </c>
      <c r="B1" s="656"/>
      <c r="C1" s="656"/>
      <c r="D1" s="656"/>
      <c r="E1" s="656"/>
      <c r="F1" s="656"/>
    </row>
    <row r="2" spans="1:6" ht="15.75" customHeight="1">
      <c r="A2" s="656"/>
      <c r="B2" s="656"/>
      <c r="C2" s="656"/>
      <c r="D2" s="656"/>
      <c r="E2" s="656"/>
      <c r="F2" s="656"/>
    </row>
    <row r="5" ht="13.5" thickBot="1"/>
    <row r="6" spans="1:6" ht="90" thickBot="1">
      <c r="A6" s="663" t="s">
        <v>62</v>
      </c>
      <c r="B6" s="199" t="s">
        <v>221</v>
      </c>
      <c r="C6" s="199" t="s">
        <v>233</v>
      </c>
      <c r="D6" s="199" t="s">
        <v>299</v>
      </c>
      <c r="E6" s="199" t="s">
        <v>313</v>
      </c>
      <c r="F6" s="200" t="s">
        <v>14</v>
      </c>
    </row>
    <row r="7" spans="1:6" ht="13.5" thickBot="1">
      <c r="A7" s="664"/>
      <c r="B7" s="252" t="s">
        <v>243</v>
      </c>
      <c r="C7" s="499" t="s">
        <v>243</v>
      </c>
      <c r="D7" s="499" t="s">
        <v>244</v>
      </c>
      <c r="E7" s="499" t="s">
        <v>244</v>
      </c>
      <c r="F7" s="251" t="s">
        <v>243</v>
      </c>
    </row>
    <row r="8" spans="1:6" ht="13.5" thickBot="1">
      <c r="A8" s="498" t="s">
        <v>194</v>
      </c>
      <c r="B8" s="504">
        <v>708</v>
      </c>
      <c r="C8" s="504">
        <v>120</v>
      </c>
      <c r="D8" s="503">
        <v>23</v>
      </c>
      <c r="E8" s="503">
        <v>83146</v>
      </c>
      <c r="F8" s="495">
        <f aca="true" t="shared" si="0" ref="F8:F13">SUM(B8:E8)</f>
        <v>83997</v>
      </c>
    </row>
    <row r="9" spans="1:6" ht="13.5" thickBot="1">
      <c r="A9" s="498" t="s">
        <v>279</v>
      </c>
      <c r="B9" s="406"/>
      <c r="C9" s="406"/>
      <c r="D9" s="195"/>
      <c r="E9" s="195">
        <v>5729</v>
      </c>
      <c r="F9" s="495">
        <f t="shared" si="0"/>
        <v>5729</v>
      </c>
    </row>
    <row r="10" spans="1:6" ht="13.5" thickBot="1">
      <c r="A10" s="496" t="s">
        <v>461</v>
      </c>
      <c r="B10" s="406"/>
      <c r="C10" s="233"/>
      <c r="D10" s="196"/>
      <c r="E10" s="196"/>
      <c r="F10" s="495">
        <f t="shared" si="0"/>
        <v>0</v>
      </c>
    </row>
    <row r="11" spans="1:6" ht="22.5" thickBot="1">
      <c r="A11" s="497" t="s">
        <v>462</v>
      </c>
      <c r="B11" s="406"/>
      <c r="C11" s="233"/>
      <c r="D11" s="196"/>
      <c r="E11" s="196"/>
      <c r="F11" s="495">
        <f t="shared" si="0"/>
        <v>0</v>
      </c>
    </row>
    <row r="12" spans="1:6" ht="22.5" thickBot="1">
      <c r="A12" s="497" t="s">
        <v>463</v>
      </c>
      <c r="B12" s="505">
        <v>49</v>
      </c>
      <c r="C12" s="506"/>
      <c r="D12" s="501"/>
      <c r="E12" s="501"/>
      <c r="F12" s="495">
        <f t="shared" si="0"/>
        <v>49</v>
      </c>
    </row>
    <row r="13" spans="1:6" ht="13.5" thickBot="1">
      <c r="A13" s="18" t="s">
        <v>14</v>
      </c>
      <c r="B13" s="500">
        <f>SUM(B8:B12)</f>
        <v>757</v>
      </c>
      <c r="C13" s="500">
        <f>SUM(C8:C8)</f>
        <v>120</v>
      </c>
      <c r="D13" s="500">
        <f>SUM(D8:D8)</f>
        <v>23</v>
      </c>
      <c r="E13" s="500">
        <f>SUM(E8:E9)</f>
        <v>88875</v>
      </c>
      <c r="F13" s="116">
        <f t="shared" si="0"/>
        <v>89775</v>
      </c>
    </row>
  </sheetData>
  <sheetProtection/>
  <mergeCells count="2">
    <mergeCell ref="A1:F2"/>
    <mergeCell ref="A6:A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&amp;R2/2)a sz. melléklete
...../2013.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workbookViewId="0" topLeftCell="A1">
      <selection activeCell="D6" sqref="D6:D7"/>
    </sheetView>
  </sheetViews>
  <sheetFormatPr defaultColWidth="9.00390625" defaultRowHeight="12.75"/>
  <cols>
    <col min="1" max="1" width="49.375" style="0" bestFit="1" customWidth="1"/>
    <col min="2" max="3" width="17.375" style="0" customWidth="1"/>
    <col min="4" max="4" width="19.75390625" style="0" customWidth="1"/>
    <col min="5" max="5" width="17.875" style="0" customWidth="1"/>
    <col min="6" max="6" width="10.25390625" style="0" customWidth="1"/>
  </cols>
  <sheetData>
    <row r="1" spans="1:6" ht="15.75" customHeight="1">
      <c r="A1" s="665" t="s">
        <v>245</v>
      </c>
      <c r="B1" s="665"/>
      <c r="C1" s="665"/>
      <c r="D1" s="665"/>
      <c r="E1" s="665"/>
      <c r="F1" s="665"/>
    </row>
    <row r="2" spans="1:6" ht="12.75" customHeight="1">
      <c r="A2" s="665"/>
      <c r="B2" s="665"/>
      <c r="C2" s="665"/>
      <c r="D2" s="665"/>
      <c r="E2" s="665"/>
      <c r="F2" s="665"/>
    </row>
    <row r="5" ht="13.5" thickBot="1"/>
    <row r="6" spans="1:6" ht="39" thickBot="1">
      <c r="A6" s="663" t="s">
        <v>62</v>
      </c>
      <c r="B6" s="34" t="s">
        <v>221</v>
      </c>
      <c r="C6" s="34" t="s">
        <v>291</v>
      </c>
      <c r="D6" s="199" t="s">
        <v>294</v>
      </c>
      <c r="E6" s="199" t="s">
        <v>313</v>
      </c>
      <c r="F6" s="36" t="s">
        <v>14</v>
      </c>
    </row>
    <row r="7" spans="1:6" ht="13.5" thickBot="1">
      <c r="A7" s="664"/>
      <c r="B7" s="35" t="s">
        <v>243</v>
      </c>
      <c r="C7" s="35" t="s">
        <v>244</v>
      </c>
      <c r="D7" s="35" t="s">
        <v>244</v>
      </c>
      <c r="E7" s="35" t="s">
        <v>244</v>
      </c>
      <c r="F7" s="35" t="s">
        <v>243</v>
      </c>
    </row>
    <row r="8" spans="1:6" ht="13.5" thickBot="1">
      <c r="A8" s="20" t="s">
        <v>150</v>
      </c>
      <c r="B8" s="102">
        <v>1535</v>
      </c>
      <c r="C8" s="102">
        <v>196</v>
      </c>
      <c r="D8" s="102"/>
      <c r="E8" s="102">
        <v>8463</v>
      </c>
      <c r="F8" s="116">
        <f>SUM(B8:E8)</f>
        <v>10194</v>
      </c>
    </row>
    <row r="9" spans="1:6" ht="13.5" thickBot="1">
      <c r="A9" s="20" t="s">
        <v>152</v>
      </c>
      <c r="B9" s="102">
        <v>5</v>
      </c>
      <c r="C9" s="102"/>
      <c r="D9" s="102"/>
      <c r="E9" s="102">
        <v>180</v>
      </c>
      <c r="F9" s="116">
        <f>SUM(B9:E9)</f>
        <v>185</v>
      </c>
    </row>
    <row r="10" spans="1:6" ht="13.5" thickBot="1">
      <c r="A10" s="20" t="s">
        <v>300</v>
      </c>
      <c r="B10" s="102">
        <v>27</v>
      </c>
      <c r="C10" s="102"/>
      <c r="D10" s="102">
        <v>245</v>
      </c>
      <c r="E10" s="102">
        <v>3314</v>
      </c>
      <c r="F10" s="116">
        <f>SUM(B10:E10)</f>
        <v>3586</v>
      </c>
    </row>
    <row r="11" spans="1:6" s="121" customFormat="1" ht="13.5" thickBot="1">
      <c r="A11" s="129" t="s">
        <v>153</v>
      </c>
      <c r="B11" s="120">
        <f>SUM(B8:B10)</f>
        <v>1567</v>
      </c>
      <c r="C11" s="120">
        <f>SUM(C8:C10)</f>
        <v>196</v>
      </c>
      <c r="D11" s="120">
        <f>SUM(D8:D10)</f>
        <v>245</v>
      </c>
      <c r="E11" s="120">
        <f>SUM(E8:E10)</f>
        <v>11957</v>
      </c>
      <c r="F11" s="120">
        <f>SUM(F8:F10)</f>
        <v>13965</v>
      </c>
    </row>
    <row r="12" spans="3:4" ht="12.75">
      <c r="C12" s="1"/>
      <c r="D12" s="420"/>
    </row>
  </sheetData>
  <sheetProtection/>
  <mergeCells count="2">
    <mergeCell ref="A6:A7"/>
    <mergeCell ref="A1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&amp;R2/3.sz. melléklete
...../2013.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workbookViewId="0" topLeftCell="A1">
      <selection activeCell="E11" sqref="E11"/>
    </sheetView>
  </sheetViews>
  <sheetFormatPr defaultColWidth="9.00390625" defaultRowHeight="12.75"/>
  <cols>
    <col min="1" max="1" width="49.375" style="0" bestFit="1" customWidth="1"/>
    <col min="2" max="3" width="17.375" style="0" customWidth="1"/>
    <col min="4" max="4" width="19.75390625" style="0" customWidth="1"/>
    <col min="5" max="5" width="17.875" style="0" customWidth="1"/>
    <col min="6" max="6" width="11.375" style="0" customWidth="1"/>
  </cols>
  <sheetData>
    <row r="1" spans="1:6" ht="15.75" customHeight="1">
      <c r="A1" s="656" t="s">
        <v>302</v>
      </c>
      <c r="B1" s="656"/>
      <c r="C1" s="656"/>
      <c r="D1" s="656"/>
      <c r="E1" s="656"/>
      <c r="F1" s="656"/>
    </row>
    <row r="2" spans="1:6" ht="12.75" customHeight="1">
      <c r="A2" s="656"/>
      <c r="B2" s="656"/>
      <c r="C2" s="656"/>
      <c r="D2" s="656"/>
      <c r="E2" s="656"/>
      <c r="F2" s="656"/>
    </row>
    <row r="5" ht="13.5" thickBot="1"/>
    <row r="6" spans="1:6" ht="39" thickBot="1">
      <c r="A6" s="663" t="s">
        <v>62</v>
      </c>
      <c r="B6" s="34" t="s">
        <v>221</v>
      </c>
      <c r="C6" s="34" t="s">
        <v>291</v>
      </c>
      <c r="D6" s="199" t="s">
        <v>294</v>
      </c>
      <c r="E6" s="199" t="s">
        <v>313</v>
      </c>
      <c r="F6" s="36" t="s">
        <v>14</v>
      </c>
    </row>
    <row r="7" spans="1:6" ht="13.5" thickBot="1">
      <c r="A7" s="664"/>
      <c r="B7" s="35" t="s">
        <v>243</v>
      </c>
      <c r="C7" s="35" t="s">
        <v>244</v>
      </c>
      <c r="D7" s="35" t="s">
        <v>244</v>
      </c>
      <c r="E7" s="35" t="s">
        <v>244</v>
      </c>
      <c r="F7" s="35" t="s">
        <v>243</v>
      </c>
    </row>
    <row r="8" spans="1:6" ht="13.5" thickBot="1">
      <c r="A8" s="20" t="s">
        <v>150</v>
      </c>
      <c r="B8" s="102">
        <v>1535</v>
      </c>
      <c r="C8" s="102">
        <v>196</v>
      </c>
      <c r="D8" s="102"/>
      <c r="E8" s="102">
        <v>8463</v>
      </c>
      <c r="F8" s="116">
        <f>SUM(B8:E8)</f>
        <v>10194</v>
      </c>
    </row>
    <row r="9" spans="1:6" ht="13.5" thickBot="1">
      <c r="A9" s="20" t="s">
        <v>152</v>
      </c>
      <c r="B9" s="102">
        <v>5</v>
      </c>
      <c r="C9" s="102"/>
      <c r="D9" s="102"/>
      <c r="E9" s="102">
        <v>180</v>
      </c>
      <c r="F9" s="116">
        <f>SUM(B9:E9)</f>
        <v>185</v>
      </c>
    </row>
    <row r="10" spans="1:6" ht="13.5" thickBot="1">
      <c r="A10" s="20" t="s">
        <v>300</v>
      </c>
      <c r="B10" s="102">
        <v>27</v>
      </c>
      <c r="C10" s="102"/>
      <c r="D10" s="102">
        <v>245</v>
      </c>
      <c r="E10" s="102">
        <v>3314</v>
      </c>
      <c r="F10" s="116">
        <f>SUM(B10:E10)</f>
        <v>3586</v>
      </c>
    </row>
    <row r="11" spans="1:6" s="121" customFormat="1" ht="13.5" thickBot="1">
      <c r="A11" s="129" t="s">
        <v>153</v>
      </c>
      <c r="B11" s="120">
        <f>SUM(B8:B10)</f>
        <v>1567</v>
      </c>
      <c r="C11" s="120">
        <f>SUM(C8:C10)</f>
        <v>196</v>
      </c>
      <c r="D11" s="120">
        <f>SUM(D8:D10)</f>
        <v>245</v>
      </c>
      <c r="E11" s="120">
        <f>SUM(E8:E10)</f>
        <v>11957</v>
      </c>
      <c r="F11" s="120">
        <f>SUM(F8:F10)</f>
        <v>13965</v>
      </c>
    </row>
  </sheetData>
  <sheetProtection/>
  <mergeCells count="2">
    <mergeCell ref="A6:A7"/>
    <mergeCell ref="A1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&amp;R2/3)a sz. melléklete
...../2013. (......) Egyek Önk.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2" sqref="C22"/>
    </sheetView>
  </sheetViews>
  <sheetFormatPr defaultColWidth="9.00390625" defaultRowHeight="12.75"/>
  <cols>
    <col min="5" max="5" width="26.125" style="0" customWidth="1"/>
    <col min="6" max="6" width="8.125" style="0" bestFit="1" customWidth="1"/>
    <col min="7" max="7" width="11.375" style="0" bestFit="1" customWidth="1"/>
    <col min="8" max="8" width="11.125" style="0" bestFit="1" customWidth="1"/>
  </cols>
  <sheetData>
    <row r="1" spans="1:9" ht="13.5" thickBot="1">
      <c r="A1" s="704" t="s">
        <v>495</v>
      </c>
      <c r="B1" s="705"/>
      <c r="C1" s="705"/>
      <c r="D1" s="705"/>
      <c r="E1" s="706"/>
      <c r="F1" s="690" t="s">
        <v>496</v>
      </c>
      <c r="G1" s="691"/>
      <c r="H1" s="691"/>
      <c r="I1" s="692"/>
    </row>
    <row r="2" spans="1:9" ht="13.5" thickBot="1">
      <c r="A2" s="707"/>
      <c r="B2" s="708"/>
      <c r="C2" s="708"/>
      <c r="D2" s="708"/>
      <c r="E2" s="709"/>
      <c r="F2" s="713" t="s">
        <v>497</v>
      </c>
      <c r="G2" s="690" t="s">
        <v>498</v>
      </c>
      <c r="H2" s="691"/>
      <c r="I2" s="692"/>
    </row>
    <row r="3" spans="1:9" ht="13.5" thickBot="1">
      <c r="A3" s="710"/>
      <c r="B3" s="711"/>
      <c r="C3" s="711"/>
      <c r="D3" s="711"/>
      <c r="E3" s="712"/>
      <c r="F3" s="714"/>
      <c r="G3" s="622" t="s">
        <v>499</v>
      </c>
      <c r="H3" s="690" t="s">
        <v>500</v>
      </c>
      <c r="I3" s="692"/>
    </row>
    <row r="4" spans="1:9" ht="13.5" thickBot="1">
      <c r="A4" s="668" t="s">
        <v>501</v>
      </c>
      <c r="B4" s="669"/>
      <c r="C4" s="669"/>
      <c r="D4" s="669"/>
      <c r="E4" s="669"/>
      <c r="F4" s="669"/>
      <c r="G4" s="670"/>
      <c r="H4" s="694">
        <v>149144349</v>
      </c>
      <c r="I4" s="695"/>
    </row>
    <row r="5" spans="1:9" ht="13.5" thickBot="1">
      <c r="A5" s="668" t="s">
        <v>502</v>
      </c>
      <c r="B5" s="669"/>
      <c r="C5" s="669"/>
      <c r="D5" s="669"/>
      <c r="E5" s="669"/>
      <c r="F5" s="669"/>
      <c r="G5" s="670"/>
      <c r="H5" s="696">
        <v>78531972</v>
      </c>
      <c r="I5" s="697"/>
    </row>
    <row r="6" spans="1:9" ht="13.5" thickBot="1">
      <c r="A6" s="671" t="s">
        <v>503</v>
      </c>
      <c r="B6" s="672"/>
      <c r="C6" s="672"/>
      <c r="D6" s="672"/>
      <c r="E6" s="673"/>
      <c r="F6" s="318" t="s">
        <v>504</v>
      </c>
      <c r="G6" s="623">
        <v>4580000</v>
      </c>
      <c r="H6" s="688">
        <v>62975000</v>
      </c>
      <c r="I6" s="689"/>
    </row>
    <row r="7" spans="1:9" ht="13.5" thickBot="1">
      <c r="A7" s="674" t="s">
        <v>505</v>
      </c>
      <c r="B7" s="675"/>
      <c r="C7" s="675"/>
      <c r="D7" s="675"/>
      <c r="E7" s="675"/>
      <c r="F7" s="318"/>
      <c r="G7" s="318"/>
      <c r="H7" s="688">
        <v>24797952</v>
      </c>
      <c r="I7" s="689"/>
    </row>
    <row r="8" spans="1:9" ht="12.75">
      <c r="A8" s="679" t="s">
        <v>515</v>
      </c>
      <c r="B8" s="680"/>
      <c r="C8" s="680"/>
      <c r="D8" s="680"/>
      <c r="E8" s="681"/>
      <c r="F8" s="624"/>
      <c r="G8" s="625"/>
      <c r="H8" s="698">
        <v>8968957</v>
      </c>
      <c r="I8" s="699"/>
    </row>
    <row r="9" spans="1:9" ht="12.75">
      <c r="A9" s="682" t="s">
        <v>506</v>
      </c>
      <c r="B9" s="683"/>
      <c r="C9" s="683"/>
      <c r="D9" s="683"/>
      <c r="E9" s="684"/>
      <c r="F9" s="626"/>
      <c r="G9" s="627"/>
      <c r="H9" s="700">
        <v>14798817</v>
      </c>
      <c r="I9" s="701"/>
    </row>
    <row r="10" spans="1:9" ht="12.75">
      <c r="A10" s="682" t="s">
        <v>507</v>
      </c>
      <c r="B10" s="683"/>
      <c r="C10" s="683"/>
      <c r="D10" s="683"/>
      <c r="E10" s="684"/>
      <c r="F10" s="626"/>
      <c r="G10" s="627"/>
      <c r="H10" s="700">
        <v>913578</v>
      </c>
      <c r="I10" s="701"/>
    </row>
    <row r="11" spans="1:9" ht="13.5" thickBot="1">
      <c r="A11" s="685" t="s">
        <v>508</v>
      </c>
      <c r="B11" s="686"/>
      <c r="C11" s="686"/>
      <c r="D11" s="686"/>
      <c r="E11" s="687"/>
      <c r="F11" s="628"/>
      <c r="G11" s="629"/>
      <c r="H11" s="702">
        <v>116600</v>
      </c>
      <c r="I11" s="703"/>
    </row>
    <row r="12" spans="1:9" ht="13.5" thickBot="1">
      <c r="A12" s="674" t="s">
        <v>522</v>
      </c>
      <c r="B12" s="675"/>
      <c r="C12" s="675"/>
      <c r="D12" s="675"/>
      <c r="E12" s="675"/>
      <c r="F12" s="675"/>
      <c r="G12" s="693"/>
      <c r="H12" s="688">
        <v>9240980</v>
      </c>
      <c r="I12" s="689"/>
    </row>
    <row r="13" spans="1:9" ht="13.5" thickBot="1">
      <c r="A13" s="690" t="s">
        <v>509</v>
      </c>
      <c r="B13" s="691"/>
      <c r="C13" s="691"/>
      <c r="D13" s="691"/>
      <c r="E13" s="692"/>
      <c r="F13" s="318"/>
      <c r="G13" s="318"/>
      <c r="H13" s="666">
        <v>14860800</v>
      </c>
      <c r="I13" s="667"/>
    </row>
    <row r="14" spans="1:9" ht="13.5" thickBot="1">
      <c r="A14" s="668" t="s">
        <v>510</v>
      </c>
      <c r="B14" s="669"/>
      <c r="C14" s="669"/>
      <c r="D14" s="669"/>
      <c r="E14" s="670"/>
      <c r="F14" s="318"/>
      <c r="G14" s="318"/>
      <c r="H14" s="666">
        <v>47480467</v>
      </c>
      <c r="I14" s="667"/>
    </row>
    <row r="15" spans="1:9" ht="13.5" thickBot="1">
      <c r="A15" s="668" t="s">
        <v>511</v>
      </c>
      <c r="B15" s="669"/>
      <c r="C15" s="669"/>
      <c r="D15" s="669"/>
      <c r="E15" s="670"/>
      <c r="F15" s="318" t="s">
        <v>512</v>
      </c>
      <c r="G15" s="623">
        <v>2437550</v>
      </c>
      <c r="H15" s="666">
        <v>2437550</v>
      </c>
      <c r="I15" s="667"/>
    </row>
    <row r="16" spans="1:9" ht="32.25" customHeight="1" thickBot="1">
      <c r="A16" s="676" t="s">
        <v>513</v>
      </c>
      <c r="B16" s="677"/>
      <c r="C16" s="677"/>
      <c r="D16" s="677"/>
      <c r="E16" s="678"/>
      <c r="F16" s="318" t="s">
        <v>514</v>
      </c>
      <c r="G16" s="623">
        <v>1140</v>
      </c>
      <c r="H16" s="666">
        <v>6274560</v>
      </c>
      <c r="I16" s="667"/>
    </row>
  </sheetData>
  <sheetProtection/>
  <mergeCells count="31">
    <mergeCell ref="H10:I10"/>
    <mergeCell ref="H11:I11"/>
    <mergeCell ref="F1:I1"/>
    <mergeCell ref="A1:E3"/>
    <mergeCell ref="G2:I2"/>
    <mergeCell ref="H3:I3"/>
    <mergeCell ref="F2:F3"/>
    <mergeCell ref="H4:I4"/>
    <mergeCell ref="H5:I5"/>
    <mergeCell ref="H6:I6"/>
    <mergeCell ref="H7:I7"/>
    <mergeCell ref="H8:I8"/>
    <mergeCell ref="H9:I9"/>
    <mergeCell ref="H12:I12"/>
    <mergeCell ref="H13:I13"/>
    <mergeCell ref="H14:I14"/>
    <mergeCell ref="H15:I15"/>
    <mergeCell ref="A15:E15"/>
    <mergeCell ref="A13:E13"/>
    <mergeCell ref="A14:E14"/>
    <mergeCell ref="A12:G12"/>
    <mergeCell ref="H16:I16"/>
    <mergeCell ref="A4:G4"/>
    <mergeCell ref="A5:G5"/>
    <mergeCell ref="A6:E6"/>
    <mergeCell ref="A7:E7"/>
    <mergeCell ref="A16:E16"/>
    <mergeCell ref="A8:E8"/>
    <mergeCell ref="A9:E9"/>
    <mergeCell ref="A10:E10"/>
    <mergeCell ref="A11:E11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9" scale="84" r:id="rId1"/>
  <headerFooter alignWithMargins="0">
    <oddHeader>&amp;C&amp;"Arial CE,Félkövér"Feladatalapú támogatások a 2013. évre&amp;R2/4.sz. mellékllet
..../2013.(....) Egyk Önk.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Polgármesteri Hivatal</cp:lastModifiedBy>
  <cp:lastPrinted>2013-11-07T10:19:14Z</cp:lastPrinted>
  <dcterms:created xsi:type="dcterms:W3CDTF">1999-11-19T07:39:00Z</dcterms:created>
  <dcterms:modified xsi:type="dcterms:W3CDTF">2013-11-11T09:34:47Z</dcterms:modified>
  <cp:category/>
  <cp:version/>
  <cp:contentType/>
  <cp:contentStatus/>
</cp:coreProperties>
</file>