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Bevétel" sheetId="1" r:id="rId1"/>
    <sheet name="Kiadás" sheetId="2" r:id="rId2"/>
  </sheets>
  <definedNames>
    <definedName name="_xlnm.Print_Area" localSheetId="0">'Bevétel'!$A$1:$G$41</definedName>
  </definedNames>
  <calcPr fullCalcOnLoad="1"/>
</workbook>
</file>

<file path=xl/sharedStrings.xml><?xml version="1.0" encoding="utf-8"?>
<sst xmlns="http://schemas.openxmlformats.org/spreadsheetml/2006/main" count="64" uniqueCount="60">
  <si>
    <t>Módosított előirányzat</t>
  </si>
  <si>
    <t>Javasolt módosítás</t>
  </si>
  <si>
    <t>Javasolt módosított előirányzat</t>
  </si>
  <si>
    <t>adatok ezer forintban</t>
  </si>
  <si>
    <t>Bevételi előirányzat főösszege:</t>
  </si>
  <si>
    <t>Ebből:</t>
  </si>
  <si>
    <t xml:space="preserve">Ebből: </t>
  </si>
  <si>
    <t>Kiadási előirányzat főösszege</t>
  </si>
  <si>
    <t>B. Költségvetési hiány finanszírozására szolgáló pénzforgalom nélküli bevételek</t>
  </si>
  <si>
    <t>Költségvetési bevételi rovatrend</t>
  </si>
  <si>
    <t>B1. Működési célú támogatások álamháztartáson belülről</t>
  </si>
  <si>
    <t>B11.Önkormányzatok működési támogatásai</t>
  </si>
  <si>
    <t>B111. Helyi önkormányzatok működésének általános támgatása</t>
  </si>
  <si>
    <t>B114. Települési önkormányzatok kulturális feladatainak támogatása</t>
  </si>
  <si>
    <t>B115. Működési célú központosított előirányzatok</t>
  </si>
  <si>
    <t>B16. Egyéb működési célú támogatások bevételei áh.belülről</t>
  </si>
  <si>
    <t>B2. Felhalmozási célú támogatások államháztartáson belülről</t>
  </si>
  <si>
    <t>B25. Egyéb felhalmozási célú támogatások bevételei áh.belülről</t>
  </si>
  <si>
    <t>B3.  Közhatalmi bevételek</t>
  </si>
  <si>
    <t>B34. Vagyoni típusúú adók</t>
  </si>
  <si>
    <t>B35. Termékek és szolgáltatások adói</t>
  </si>
  <si>
    <t>B351. Értékesítési és forgalmi adók (állandó jelleggel végzett iparűzési tevékenység után fizetett helyi iparűzési adó)</t>
  </si>
  <si>
    <t>B354. Gépjárműadó</t>
  </si>
  <si>
    <t>B355. Egyéb áruhasználati és szolgáltatási adók (talajterhelési díj)</t>
  </si>
  <si>
    <t>B36. Egyéb közhatalmi bevételek (bírság,pótlék,mezőőri díj)</t>
  </si>
  <si>
    <t>B4. Működési bevételek</t>
  </si>
  <si>
    <t>B5.  Felhalmozási bevétel</t>
  </si>
  <si>
    <t>B6. Működési célú  átvett pénzeszköz</t>
  </si>
  <si>
    <t>B7. Felhalmozási célú átvett pénzeszközök</t>
  </si>
  <si>
    <t>B72. Felhalmozási célú visszatérítendő támogatások ,kölcsönök visszatérülése áh.kivülről</t>
  </si>
  <si>
    <t>B73. Egyéb felhalmozási célú átvett pénzeszközök</t>
  </si>
  <si>
    <t>B8. Finanszírozási bevételek</t>
  </si>
  <si>
    <t>B81. Belföldi finanszírozás bevételei</t>
  </si>
  <si>
    <t>B811. Hitel-kölcsön felvétel államháztatáson kívülről</t>
  </si>
  <si>
    <t>B8111. Hosszú lejáratú hietlek felvétele</t>
  </si>
  <si>
    <t>B813. Maradvány igénybevétele</t>
  </si>
  <si>
    <t>ebből: működési</t>
  </si>
  <si>
    <t xml:space="preserve">         felhalmozási</t>
  </si>
  <si>
    <t>B816.Központi, irányítószervi támogatás</t>
  </si>
  <si>
    <t>Költségvetési bevételek összesen</t>
  </si>
  <si>
    <t>Költségvetési kiadási rovatrend</t>
  </si>
  <si>
    <t>Működési kiadások előirányzata</t>
  </si>
  <si>
    <t>Felhalmozási kiadások előirányzata</t>
  </si>
  <si>
    <t>K1. Személyi jellegű kiadások</t>
  </si>
  <si>
    <t>K2. Munkaadókat terhelő járulékok</t>
  </si>
  <si>
    <t>K3. Dologi kiadások</t>
  </si>
  <si>
    <t>K4. Ellátottak pénzbeli juttatásai</t>
  </si>
  <si>
    <t>K5. Egyéb működési kiadások(tartalékok nélkül)</t>
  </si>
  <si>
    <t>K9. Finanszírozási kiadások (működési)</t>
  </si>
  <si>
    <t>ebből: Közpinti,irányítószervi támogatás folyósítása</t>
  </si>
  <si>
    <t>K512. Tartalék</t>
  </si>
  <si>
    <t>k7. Felújítás</t>
  </si>
  <si>
    <t>K6.Beruházások</t>
  </si>
  <si>
    <t>K8. Egyéb felhalmozási célú kiadások</t>
  </si>
  <si>
    <t>K9. Finanszírozási kiadások (felhalmozási)</t>
  </si>
  <si>
    <t>K512. Céltartalék</t>
  </si>
  <si>
    <t>B8113. Rövid lejáratú hitelek,kölcsönök felvétele</t>
  </si>
  <si>
    <t>B113.Települési önkormányzatok szociális és gyermekjóléti feladatainak támogatása</t>
  </si>
  <si>
    <t>B21. Felhalmozási célú önkormányzati támogatások(központosított előirányzatok, vis maior)</t>
  </si>
  <si>
    <t>B116. Helyi önkormányzatok kiegészítő támogatása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</si>
</sst>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65" fontId="0" fillId="0" borderId="10" xfId="40" applyNumberFormat="1" applyFont="1" applyBorder="1" applyAlignment="1">
      <alignment/>
    </xf>
    <xf numFmtId="165" fontId="0" fillId="0" borderId="11" xfId="40" applyNumberFormat="1" applyFont="1" applyBorder="1" applyAlignment="1">
      <alignment/>
    </xf>
    <xf numFmtId="165" fontId="0" fillId="0" borderId="12" xfId="40" applyNumberFormat="1" applyFont="1" applyBorder="1" applyAlignment="1">
      <alignment/>
    </xf>
    <xf numFmtId="165" fontId="1" fillId="0" borderId="13" xfId="40" applyNumberFormat="1" applyFont="1" applyBorder="1" applyAlignment="1">
      <alignment/>
    </xf>
    <xf numFmtId="165" fontId="0" fillId="0" borderId="13" xfId="40" applyNumberFormat="1" applyFont="1" applyBorder="1" applyAlignment="1">
      <alignment/>
    </xf>
    <xf numFmtId="165" fontId="2" fillId="0" borderId="14" xfId="40" applyNumberFormat="1" applyFont="1" applyBorder="1" applyAlignment="1">
      <alignment/>
    </xf>
    <xf numFmtId="165" fontId="2" fillId="0" borderId="15" xfId="40" applyNumberFormat="1" applyFont="1" applyBorder="1" applyAlignment="1">
      <alignment/>
    </xf>
    <xf numFmtId="165" fontId="0" fillId="0" borderId="16" xfId="40" applyNumberFormat="1" applyFont="1" applyBorder="1" applyAlignment="1">
      <alignment/>
    </xf>
    <xf numFmtId="165" fontId="2" fillId="0" borderId="14" xfId="4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2" xfId="40" applyNumberFormat="1" applyFont="1" applyBorder="1" applyAlignment="1">
      <alignment horizontal="center"/>
    </xf>
    <xf numFmtId="165" fontId="2" fillId="0" borderId="15" xfId="40" applyNumberFormat="1" applyFont="1" applyFill="1" applyBorder="1" applyAlignment="1">
      <alignment/>
    </xf>
    <xf numFmtId="165" fontId="0" fillId="0" borderId="12" xfId="40" applyNumberFormat="1" applyFont="1" applyBorder="1" applyAlignment="1">
      <alignment/>
    </xf>
    <xf numFmtId="165" fontId="0" fillId="0" borderId="17" xfId="40" applyNumberFormat="1" applyFont="1" applyFill="1" applyBorder="1" applyAlignment="1">
      <alignment/>
    </xf>
    <xf numFmtId="165" fontId="2" fillId="0" borderId="14" xfId="4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65" fontId="1" fillId="0" borderId="14" xfId="40" applyNumberFormat="1" applyFont="1" applyFill="1" applyBorder="1" applyAlignment="1">
      <alignment/>
    </xf>
    <xf numFmtId="165" fontId="1" fillId="0" borderId="18" xfId="40" applyNumberFormat="1" applyFont="1" applyFill="1" applyBorder="1" applyAlignment="1">
      <alignment/>
    </xf>
    <xf numFmtId="165" fontId="2" fillId="0" borderId="14" xfId="40" applyNumberFormat="1" applyFont="1" applyFill="1" applyBorder="1" applyAlignment="1">
      <alignment/>
    </xf>
    <xf numFmtId="165" fontId="0" fillId="0" borderId="19" xfId="40" applyNumberFormat="1" applyFont="1" applyFill="1" applyBorder="1" applyAlignment="1">
      <alignment/>
    </xf>
    <xf numFmtId="165" fontId="2" fillId="0" borderId="20" xfId="40" applyNumberFormat="1" applyFont="1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1" fillId="0" borderId="22" xfId="40" applyNumberFormat="1" applyFont="1" applyFill="1" applyBorder="1" applyAlignment="1">
      <alignment/>
    </xf>
    <xf numFmtId="165" fontId="0" fillId="0" borderId="22" xfId="40" applyNumberFormat="1" applyFont="1" applyFill="1" applyBorder="1" applyAlignment="1">
      <alignment/>
    </xf>
    <xf numFmtId="165" fontId="1" fillId="0" borderId="23" xfId="40" applyNumberFormat="1" applyFont="1" applyFill="1" applyBorder="1" applyAlignment="1">
      <alignment/>
    </xf>
    <xf numFmtId="165" fontId="0" fillId="0" borderId="24" xfId="40" applyNumberFormat="1" applyFont="1" applyFill="1" applyBorder="1" applyAlignment="1">
      <alignment/>
    </xf>
    <xf numFmtId="165" fontId="0" fillId="0" borderId="25" xfId="40" applyNumberFormat="1" applyFont="1" applyFill="1" applyBorder="1" applyAlignment="1">
      <alignment/>
    </xf>
    <xf numFmtId="165" fontId="0" fillId="0" borderId="23" xfId="40" applyNumberFormat="1" applyFont="1" applyFill="1" applyBorder="1" applyAlignment="1">
      <alignment/>
    </xf>
    <xf numFmtId="165" fontId="0" fillId="0" borderId="26" xfId="4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8" xfId="40" applyNumberFormat="1" applyFont="1" applyFill="1" applyBorder="1" applyAlignment="1">
      <alignment/>
    </xf>
    <xf numFmtId="165" fontId="3" fillId="0" borderId="10" xfId="40" applyNumberFormat="1" applyFont="1" applyBorder="1" applyAlignment="1">
      <alignment/>
    </xf>
    <xf numFmtId="165" fontId="3" fillId="0" borderId="17" xfId="4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5" fontId="2" fillId="0" borderId="23" xfId="40" applyNumberFormat="1" applyFont="1" applyFill="1" applyBorder="1" applyAlignment="1">
      <alignment horizontal="center"/>
    </xf>
    <xf numFmtId="165" fontId="2" fillId="0" borderId="18" xfId="4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3" fillId="0" borderId="12" xfId="40" applyNumberFormat="1" applyFont="1" applyBorder="1" applyAlignment="1">
      <alignment/>
    </xf>
    <xf numFmtId="165" fontId="2" fillId="0" borderId="15" xfId="40" applyNumberFormat="1" applyFont="1" applyFill="1" applyBorder="1" applyAlignment="1">
      <alignment/>
    </xf>
    <xf numFmtId="165" fontId="0" fillId="0" borderId="10" xfId="40" applyNumberFormat="1" applyFont="1" applyFill="1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165" fontId="3" fillId="0" borderId="14" xfId="40" applyNumberFormat="1" applyFont="1" applyFill="1" applyBorder="1" applyAlignment="1">
      <alignment/>
    </xf>
    <xf numFmtId="165" fontId="0" fillId="0" borderId="14" xfId="40" applyNumberFormat="1" applyFont="1" applyFill="1" applyBorder="1" applyAlignment="1">
      <alignment/>
    </xf>
    <xf numFmtId="165" fontId="0" fillId="0" borderId="14" xfId="40" applyNumberFormat="1" applyFont="1" applyBorder="1" applyAlignment="1">
      <alignment/>
    </xf>
    <xf numFmtId="165" fontId="3" fillId="0" borderId="15" xfId="40" applyNumberFormat="1" applyFont="1" applyFill="1" applyBorder="1" applyAlignment="1">
      <alignment/>
    </xf>
    <xf numFmtId="165" fontId="3" fillId="0" borderId="15" xfId="40" applyNumberFormat="1" applyFont="1" applyBorder="1" applyAlignment="1">
      <alignment/>
    </xf>
    <xf numFmtId="165" fontId="0" fillId="0" borderId="26" xfId="40" applyNumberFormat="1" applyFont="1" applyFill="1" applyBorder="1" applyAlignment="1">
      <alignment/>
    </xf>
    <xf numFmtId="165" fontId="0" fillId="0" borderId="12" xfId="40" applyNumberFormat="1" applyFont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2" fillId="0" borderId="20" xfId="40" applyNumberFormat="1" applyFont="1" applyFill="1" applyBorder="1" applyAlignment="1">
      <alignment/>
    </xf>
    <xf numFmtId="165" fontId="3" fillId="0" borderId="16" xfId="40" applyNumberFormat="1" applyFont="1" applyFill="1" applyBorder="1" applyAlignment="1">
      <alignment/>
    </xf>
    <xf numFmtId="165" fontId="3" fillId="0" borderId="18" xfId="40" applyNumberFormat="1" applyFont="1" applyFill="1" applyBorder="1" applyAlignment="1">
      <alignment/>
    </xf>
    <xf numFmtId="165" fontId="3" fillId="0" borderId="27" xfId="40" applyNumberFormat="1" applyFont="1" applyFill="1" applyBorder="1" applyAlignment="1">
      <alignment/>
    </xf>
    <xf numFmtId="165" fontId="3" fillId="0" borderId="28" xfId="40" applyNumberFormat="1" applyFont="1" applyFill="1" applyBorder="1" applyAlignment="1">
      <alignment/>
    </xf>
    <xf numFmtId="165" fontId="0" fillId="0" borderId="16" xfId="40" applyNumberFormat="1" applyFont="1" applyBorder="1" applyAlignment="1">
      <alignment/>
    </xf>
    <xf numFmtId="165" fontId="3" fillId="0" borderId="29" xfId="40" applyNumberFormat="1" applyFont="1" applyBorder="1" applyAlignment="1">
      <alignment/>
    </xf>
    <xf numFmtId="165" fontId="0" fillId="0" borderId="23" xfId="40" applyNumberFormat="1" applyFont="1" applyFill="1" applyBorder="1" applyAlignment="1">
      <alignment/>
    </xf>
    <xf numFmtId="165" fontId="0" fillId="0" borderId="30" xfId="40" applyNumberFormat="1" applyFont="1" applyFill="1" applyBorder="1" applyAlignment="1">
      <alignment/>
    </xf>
    <xf numFmtId="165" fontId="3" fillId="0" borderId="31" xfId="40" applyNumberFormat="1" applyFont="1" applyFill="1" applyBorder="1" applyAlignment="1">
      <alignment/>
    </xf>
    <xf numFmtId="165" fontId="3" fillId="0" borderId="32" xfId="40" applyNumberFormat="1" applyFont="1" applyFill="1" applyBorder="1" applyAlignment="1">
      <alignment/>
    </xf>
    <xf numFmtId="165" fontId="0" fillId="0" borderId="26" xfId="40" applyNumberFormat="1" applyFont="1" applyFill="1" applyBorder="1" applyAlignment="1">
      <alignment/>
    </xf>
    <xf numFmtId="165" fontId="0" fillId="0" borderId="16" xfId="40" applyNumberFormat="1" applyFont="1" applyBorder="1" applyAlignment="1">
      <alignment/>
    </xf>
    <xf numFmtId="165" fontId="0" fillId="0" borderId="18" xfId="40" applyNumberFormat="1" applyFont="1" applyFill="1" applyBorder="1" applyAlignment="1">
      <alignment/>
    </xf>
    <xf numFmtId="165" fontId="0" fillId="0" borderId="28" xfId="40" applyNumberFormat="1" applyFont="1" applyFill="1" applyBorder="1" applyAlignment="1">
      <alignment/>
    </xf>
    <xf numFmtId="165" fontId="0" fillId="0" borderId="27" xfId="40" applyNumberFormat="1" applyFont="1" applyFill="1" applyBorder="1" applyAlignment="1">
      <alignment/>
    </xf>
    <xf numFmtId="165" fontId="0" fillId="0" borderId="33" xfId="40" applyNumberFormat="1" applyFont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165" fontId="0" fillId="0" borderId="38" xfId="4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165" fontId="0" fillId="0" borderId="13" xfId="40" applyNumberFormat="1" applyFont="1" applyBorder="1" applyAlignment="1">
      <alignment horizontal="center"/>
    </xf>
    <xf numFmtId="165" fontId="0" fillId="0" borderId="11" xfId="40" applyNumberFormat="1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165" fontId="0" fillId="0" borderId="22" xfId="4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9" xfId="0" applyFont="1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7" xfId="0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3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" fillId="0" borderId="51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57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6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5" xfId="0" applyFont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3" sqref="A13:D13"/>
    </sheetView>
  </sheetViews>
  <sheetFormatPr defaultColWidth="9.00390625" defaultRowHeight="12.75"/>
  <cols>
    <col min="4" max="4" width="27.75390625" style="0" customWidth="1"/>
    <col min="5" max="5" width="14.875" style="17" customWidth="1"/>
    <col min="6" max="6" width="11.375" style="0" customWidth="1"/>
    <col min="7" max="7" width="20.625" style="17" customWidth="1"/>
    <col min="8" max="8" width="11.00390625" style="17" bestFit="1" customWidth="1"/>
    <col min="10" max="10" width="12.625" style="0" bestFit="1" customWidth="1"/>
  </cols>
  <sheetData>
    <row r="1" ht="12.75">
      <c r="G1" s="16" t="s">
        <v>3</v>
      </c>
    </row>
    <row r="2" ht="13.5" thickBot="1"/>
    <row r="3" spans="1:7" ht="12.75">
      <c r="A3" s="99" t="s">
        <v>9</v>
      </c>
      <c r="B3" s="100"/>
      <c r="C3" s="100"/>
      <c r="D3" s="101"/>
      <c r="E3" s="105" t="s">
        <v>0</v>
      </c>
      <c r="F3" s="94" t="s">
        <v>1</v>
      </c>
      <c r="G3" s="147" t="s">
        <v>2</v>
      </c>
    </row>
    <row r="4" spans="1:7" ht="13.5" thickBot="1">
      <c r="A4" s="102"/>
      <c r="B4" s="103"/>
      <c r="C4" s="103"/>
      <c r="D4" s="104"/>
      <c r="E4" s="106"/>
      <c r="F4" s="95"/>
      <c r="G4" s="148"/>
    </row>
    <row r="5" spans="1:7" ht="13.5" thickBot="1">
      <c r="A5" s="149" t="s">
        <v>4</v>
      </c>
      <c r="B5" s="150"/>
      <c r="C5" s="150"/>
      <c r="D5" s="151"/>
      <c r="E5" s="18">
        <f>SUM(E6+E32)</f>
        <v>898261</v>
      </c>
      <c r="F5" s="18">
        <f>SUM(F6+F32)</f>
        <v>383184</v>
      </c>
      <c r="G5" s="18">
        <f>E5+F5</f>
        <v>1281445</v>
      </c>
    </row>
    <row r="6" spans="1:7" ht="13.5" thickBot="1">
      <c r="A6" s="110" t="s">
        <v>39</v>
      </c>
      <c r="B6" s="111"/>
      <c r="C6" s="111"/>
      <c r="D6" s="112"/>
      <c r="E6" s="26">
        <f>SUM(E7+E15+E18+E25+E26+E27+E28)</f>
        <v>504840</v>
      </c>
      <c r="F6" s="26">
        <f>SUM(F7+F15+F18+F25+F26+F27+F28)</f>
        <v>355329</v>
      </c>
      <c r="G6" s="19">
        <f>SUM(E6:F6)</f>
        <v>860169</v>
      </c>
    </row>
    <row r="7" spans="1:7" ht="13.5" thickBot="1">
      <c r="A7" s="107" t="s">
        <v>10</v>
      </c>
      <c r="B7" s="108"/>
      <c r="C7" s="108"/>
      <c r="D7" s="109"/>
      <c r="E7" s="57">
        <f>SUM(E14+E8)</f>
        <v>343321</v>
      </c>
      <c r="F7" s="57">
        <f>SUM(F14+F8)</f>
        <v>238714</v>
      </c>
      <c r="G7" s="57">
        <f>SUM(E7:F7)</f>
        <v>582035</v>
      </c>
    </row>
    <row r="8" spans="1:8" ht="12.75">
      <c r="A8" s="152" t="s">
        <v>11</v>
      </c>
      <c r="B8" s="153"/>
      <c r="C8" s="153"/>
      <c r="D8" s="154"/>
      <c r="E8" s="60">
        <f>SUM(E13+E12+E11+E10+E9)</f>
        <v>315147</v>
      </c>
      <c r="F8" s="58">
        <f>SUM(F13+F12+F11+F10+F9)</f>
        <v>10702</v>
      </c>
      <c r="G8" s="59">
        <f aca="true" t="shared" si="0" ref="G8:G24">SUM(E8+F8)</f>
        <v>325849</v>
      </c>
      <c r="H8" s="31"/>
    </row>
    <row r="9" spans="1:7" ht="12.75">
      <c r="A9" s="96" t="s">
        <v>12</v>
      </c>
      <c r="B9" s="97"/>
      <c r="C9" s="97"/>
      <c r="D9" s="98"/>
      <c r="E9" s="27">
        <v>119584</v>
      </c>
      <c r="F9" s="1">
        <v>34324</v>
      </c>
      <c r="G9" s="14">
        <f t="shared" si="0"/>
        <v>153908</v>
      </c>
    </row>
    <row r="10" spans="1:7" ht="29.25" customHeight="1">
      <c r="A10" s="155" t="s">
        <v>57</v>
      </c>
      <c r="B10" s="156"/>
      <c r="C10" s="156"/>
      <c r="D10" s="157"/>
      <c r="E10" s="27">
        <v>140142</v>
      </c>
      <c r="F10" s="1">
        <v>-34599</v>
      </c>
      <c r="G10" s="14">
        <f t="shared" si="0"/>
        <v>105543</v>
      </c>
    </row>
    <row r="11" spans="1:7" ht="25.5" customHeight="1">
      <c r="A11" s="155" t="s">
        <v>13</v>
      </c>
      <c r="B11" s="156"/>
      <c r="C11" s="156"/>
      <c r="D11" s="157"/>
      <c r="E11" s="27">
        <v>6249</v>
      </c>
      <c r="F11" s="1">
        <v>0</v>
      </c>
      <c r="G11" s="14">
        <f t="shared" si="0"/>
        <v>6249</v>
      </c>
    </row>
    <row r="12" spans="1:7" ht="12.75">
      <c r="A12" s="137" t="s">
        <v>14</v>
      </c>
      <c r="B12" s="138"/>
      <c r="C12" s="138"/>
      <c r="D12" s="143"/>
      <c r="E12" s="27">
        <v>0</v>
      </c>
      <c r="F12" s="1">
        <v>10977</v>
      </c>
      <c r="G12" s="14">
        <f t="shared" si="0"/>
        <v>10977</v>
      </c>
    </row>
    <row r="13" spans="1:7" ht="12.75">
      <c r="A13" s="137" t="s">
        <v>59</v>
      </c>
      <c r="B13" s="138"/>
      <c r="C13" s="138"/>
      <c r="D13" s="143"/>
      <c r="E13" s="27">
        <v>49172</v>
      </c>
      <c r="F13" s="1">
        <v>0</v>
      </c>
      <c r="G13" s="14">
        <f t="shared" si="0"/>
        <v>49172</v>
      </c>
    </row>
    <row r="14" spans="1:8" s="36" customFormat="1" ht="13.5" thickBot="1">
      <c r="A14" s="144" t="s">
        <v>15</v>
      </c>
      <c r="B14" s="145"/>
      <c r="C14" s="145"/>
      <c r="D14" s="146"/>
      <c r="E14" s="61">
        <v>28174</v>
      </c>
      <c r="F14" s="45">
        <v>228012</v>
      </c>
      <c r="G14" s="23">
        <f t="shared" si="0"/>
        <v>256186</v>
      </c>
      <c r="H14" s="35"/>
    </row>
    <row r="15" spans="1:8" s="40" customFormat="1" ht="25.5" customHeight="1" thickBot="1">
      <c r="A15" s="117" t="s">
        <v>16</v>
      </c>
      <c r="B15" s="118"/>
      <c r="C15" s="118"/>
      <c r="D15" s="119"/>
      <c r="E15" s="22">
        <f>SUM(E16+E17)</f>
        <v>80979</v>
      </c>
      <c r="F15" s="22">
        <f>SUM(F16+F17)</f>
        <v>102214</v>
      </c>
      <c r="G15" s="22">
        <f t="shared" si="0"/>
        <v>183193</v>
      </c>
      <c r="H15" s="39"/>
    </row>
    <row r="16" spans="1:7" ht="27" customHeight="1">
      <c r="A16" s="126" t="s">
        <v>58</v>
      </c>
      <c r="B16" s="127"/>
      <c r="C16" s="127"/>
      <c r="D16" s="127"/>
      <c r="E16" s="29">
        <v>0</v>
      </c>
      <c r="F16" s="62">
        <v>51512</v>
      </c>
      <c r="G16" s="32">
        <f t="shared" si="0"/>
        <v>51512</v>
      </c>
    </row>
    <row r="17" spans="1:7" ht="13.5" thickBot="1">
      <c r="A17" s="137" t="s">
        <v>17</v>
      </c>
      <c r="B17" s="138"/>
      <c r="C17" s="138"/>
      <c r="D17" s="139"/>
      <c r="E17" s="30">
        <v>80979</v>
      </c>
      <c r="F17" s="3">
        <v>50702</v>
      </c>
      <c r="G17" s="23">
        <f t="shared" si="0"/>
        <v>131681</v>
      </c>
    </row>
    <row r="18" spans="1:8" s="40" customFormat="1" ht="13.5" thickBot="1">
      <c r="A18" s="140" t="s">
        <v>18</v>
      </c>
      <c r="B18" s="141"/>
      <c r="C18" s="141"/>
      <c r="D18" s="142"/>
      <c r="E18" s="46">
        <f>SUM(E19+E20+E24)</f>
        <v>68920</v>
      </c>
      <c r="F18" s="46">
        <f>SUM(F19+F20+F24)</f>
        <v>300</v>
      </c>
      <c r="G18" s="20">
        <f t="shared" si="0"/>
        <v>69220</v>
      </c>
      <c r="H18" s="39"/>
    </row>
    <row r="19" spans="1:7" ht="12.75">
      <c r="A19" s="120" t="s">
        <v>19</v>
      </c>
      <c r="B19" s="121"/>
      <c r="C19" s="121"/>
      <c r="D19" s="122"/>
      <c r="E19" s="64">
        <v>14250</v>
      </c>
      <c r="F19" s="8"/>
      <c r="G19" s="32">
        <f t="shared" si="0"/>
        <v>14250</v>
      </c>
    </row>
    <row r="20" spans="1:7" ht="12.75">
      <c r="A20" s="128" t="s">
        <v>20</v>
      </c>
      <c r="B20" s="129"/>
      <c r="C20" s="129"/>
      <c r="D20" s="130"/>
      <c r="E20" s="65">
        <f>SUM(E23+E22+E21)</f>
        <v>50658</v>
      </c>
      <c r="F20" s="28">
        <f>SUM(F23+F22+F21)</f>
        <v>300</v>
      </c>
      <c r="G20" s="14">
        <f t="shared" si="0"/>
        <v>50958</v>
      </c>
    </row>
    <row r="21" spans="1:8" s="36" customFormat="1" ht="27" customHeight="1">
      <c r="A21" s="164" t="s">
        <v>21</v>
      </c>
      <c r="B21" s="165"/>
      <c r="C21" s="165"/>
      <c r="D21" s="166"/>
      <c r="E21" s="66">
        <v>41400</v>
      </c>
      <c r="F21" s="33"/>
      <c r="G21" s="34">
        <f t="shared" si="0"/>
        <v>41400</v>
      </c>
      <c r="H21" s="35"/>
    </row>
    <row r="22" spans="1:8" s="36" customFormat="1" ht="12.75">
      <c r="A22" s="134" t="s">
        <v>22</v>
      </c>
      <c r="B22" s="135"/>
      <c r="C22" s="135"/>
      <c r="D22" s="136"/>
      <c r="E22" s="67">
        <v>7548</v>
      </c>
      <c r="F22" s="63"/>
      <c r="G22" s="34">
        <f t="shared" si="0"/>
        <v>7548</v>
      </c>
      <c r="H22" s="35"/>
    </row>
    <row r="23" spans="1:8" s="36" customFormat="1" ht="12.75">
      <c r="A23" s="180" t="s">
        <v>23</v>
      </c>
      <c r="B23" s="181"/>
      <c r="C23" s="181"/>
      <c r="D23" s="182"/>
      <c r="E23" s="67">
        <v>1710</v>
      </c>
      <c r="F23" s="63">
        <v>300</v>
      </c>
      <c r="G23" s="34">
        <f t="shared" si="0"/>
        <v>2010</v>
      </c>
      <c r="H23" s="35"/>
    </row>
    <row r="24" spans="1:7" ht="13.5" thickBot="1">
      <c r="A24" s="171" t="s">
        <v>24</v>
      </c>
      <c r="B24" s="172"/>
      <c r="C24" s="172"/>
      <c r="D24" s="173"/>
      <c r="E24" s="68">
        <v>4012</v>
      </c>
      <c r="F24" s="13"/>
      <c r="G24" s="23">
        <f t="shared" si="0"/>
        <v>4012</v>
      </c>
    </row>
    <row r="25" spans="1:7" ht="13.5" thickBot="1">
      <c r="A25" s="131" t="s">
        <v>25</v>
      </c>
      <c r="B25" s="132"/>
      <c r="C25" s="132"/>
      <c r="D25" s="133"/>
      <c r="E25" s="20">
        <v>11604</v>
      </c>
      <c r="F25" s="9">
        <v>11030</v>
      </c>
      <c r="G25" s="20">
        <f>SUM(E25:F25)</f>
        <v>22634</v>
      </c>
    </row>
    <row r="26" spans="1:7" ht="13.5" thickBot="1">
      <c r="A26" s="131" t="s">
        <v>26</v>
      </c>
      <c r="B26" s="132"/>
      <c r="C26" s="132"/>
      <c r="D26" s="133"/>
      <c r="E26" s="12"/>
      <c r="F26" s="7"/>
      <c r="G26" s="20">
        <f>SUM(E26:F26)</f>
        <v>0</v>
      </c>
    </row>
    <row r="27" spans="1:7" ht="13.5" thickBot="1">
      <c r="A27" s="123" t="s">
        <v>27</v>
      </c>
      <c r="B27" s="79"/>
      <c r="C27" s="79"/>
      <c r="D27" s="80"/>
      <c r="E27" s="15"/>
      <c r="F27" s="6">
        <v>1991</v>
      </c>
      <c r="G27" s="20">
        <f>SUM(E27:F27)</f>
        <v>1991</v>
      </c>
    </row>
    <row r="28" spans="1:8" s="40" customFormat="1" ht="13.5" thickBot="1">
      <c r="A28" s="177" t="s">
        <v>28</v>
      </c>
      <c r="B28" s="178"/>
      <c r="C28" s="178"/>
      <c r="D28" s="179"/>
      <c r="E28" s="20">
        <f>SUM(E30+E29)</f>
        <v>16</v>
      </c>
      <c r="F28" s="20">
        <f>SUM(F30+F29)</f>
        <v>1080</v>
      </c>
      <c r="G28" s="20">
        <f>SUM(E28+F28)</f>
        <v>1096</v>
      </c>
      <c r="H28" s="39"/>
    </row>
    <row r="29" spans="1:8" s="38" customFormat="1" ht="26.25" customHeight="1">
      <c r="A29" s="174" t="s">
        <v>29</v>
      </c>
      <c r="B29" s="175"/>
      <c r="C29" s="175"/>
      <c r="D29" s="176"/>
      <c r="E29" s="72">
        <v>16</v>
      </c>
      <c r="F29" s="69"/>
      <c r="G29" s="70">
        <f>SUM(E29+F29)</f>
        <v>16</v>
      </c>
      <c r="H29" s="37"/>
    </row>
    <row r="30" spans="1:8" s="38" customFormat="1" ht="13.5" thickBot="1">
      <c r="A30" s="74" t="s">
        <v>30</v>
      </c>
      <c r="B30" s="75"/>
      <c r="C30" s="75"/>
      <c r="D30" s="76"/>
      <c r="E30" s="71"/>
      <c r="F30" s="55">
        <v>1080</v>
      </c>
      <c r="G30" s="56">
        <f>SUM(E30+F30)</f>
        <v>1080</v>
      </c>
      <c r="H30" s="37"/>
    </row>
    <row r="31" spans="1:7" ht="29.25" customHeight="1" thickBot="1">
      <c r="A31" s="77" t="s">
        <v>8</v>
      </c>
      <c r="B31" s="78"/>
      <c r="C31" s="78"/>
      <c r="D31" s="78"/>
      <c r="E31" s="79"/>
      <c r="F31" s="79"/>
      <c r="G31" s="80"/>
    </row>
    <row r="32" spans="1:8" s="44" customFormat="1" ht="14.25" customHeight="1" thickBot="1">
      <c r="A32" s="114" t="s">
        <v>31</v>
      </c>
      <c r="B32" s="115"/>
      <c r="C32" s="115"/>
      <c r="D32" s="116"/>
      <c r="E32" s="41">
        <f>SUM(E33)</f>
        <v>393421</v>
      </c>
      <c r="F32" s="41">
        <f>SUM(F33)</f>
        <v>27855</v>
      </c>
      <c r="G32" s="42">
        <f>SUM(E32+F32)</f>
        <v>421276</v>
      </c>
      <c r="H32" s="43"/>
    </row>
    <row r="33" spans="1:8" s="38" customFormat="1" ht="13.5" thickBot="1">
      <c r="A33" s="167" t="s">
        <v>32</v>
      </c>
      <c r="B33" s="168"/>
      <c r="C33" s="168"/>
      <c r="D33" s="169"/>
      <c r="E33" s="54">
        <f>SUM(E34+E37+E41)</f>
        <v>393421</v>
      </c>
      <c r="F33" s="54">
        <f>SUM(F34+F37+F41)</f>
        <v>27855</v>
      </c>
      <c r="G33" s="42">
        <f>SUM(E33+F33)</f>
        <v>421276</v>
      </c>
      <c r="H33" s="37"/>
    </row>
    <row r="34" spans="1:8" s="36" customFormat="1" ht="13.5" thickBot="1">
      <c r="A34" s="85" t="s">
        <v>33</v>
      </c>
      <c r="B34" s="86"/>
      <c r="C34" s="86"/>
      <c r="D34" s="87"/>
      <c r="E34" s="49">
        <f>SUM(E36+E35)</f>
        <v>208849</v>
      </c>
      <c r="F34" s="49">
        <f>SUM(F36+F35)</f>
        <v>26083</v>
      </c>
      <c r="G34" s="42">
        <f>SUM(E34+F34)</f>
        <v>234932</v>
      </c>
      <c r="H34" s="35"/>
    </row>
    <row r="35" spans="1:8" s="38" customFormat="1" ht="13.5" thickBot="1">
      <c r="A35" s="90" t="s">
        <v>34</v>
      </c>
      <c r="B35" s="91"/>
      <c r="C35" s="91"/>
      <c r="D35" s="92"/>
      <c r="E35" s="50">
        <v>208849</v>
      </c>
      <c r="F35" s="51">
        <v>305</v>
      </c>
      <c r="G35" s="50">
        <f>SUM(E35:F35)</f>
        <v>209154</v>
      </c>
      <c r="H35" s="37"/>
    </row>
    <row r="36" spans="1:8" s="38" customFormat="1" ht="13.5" thickBot="1">
      <c r="A36" s="93" t="s">
        <v>56</v>
      </c>
      <c r="B36" s="91"/>
      <c r="C36" s="91"/>
      <c r="D36" s="92"/>
      <c r="E36" s="50"/>
      <c r="F36" s="73">
        <v>25778</v>
      </c>
      <c r="G36" s="50">
        <f>SUM(E36:F36)</f>
        <v>25778</v>
      </c>
      <c r="H36" s="37"/>
    </row>
    <row r="37" spans="1:8" s="36" customFormat="1" ht="15.75" customHeight="1">
      <c r="A37" s="158" t="s">
        <v>35</v>
      </c>
      <c r="B37" s="159"/>
      <c r="C37" s="159"/>
      <c r="D37" s="160"/>
      <c r="E37" s="81">
        <f>SUM(E40+E39)</f>
        <v>88634</v>
      </c>
      <c r="F37" s="83">
        <f>SUM(F40+F39)</f>
        <v>0</v>
      </c>
      <c r="G37" s="88">
        <f>SUM(E37+F37)</f>
        <v>88634</v>
      </c>
      <c r="H37" s="35"/>
    </row>
    <row r="38" spans="1:7" ht="12.75" customHeight="1" hidden="1">
      <c r="A38" s="161"/>
      <c r="B38" s="162"/>
      <c r="C38" s="162"/>
      <c r="D38" s="163"/>
      <c r="E38" s="82"/>
      <c r="F38" s="84"/>
      <c r="G38" s="89"/>
    </row>
    <row r="39" spans="1:7" ht="12.75">
      <c r="A39" s="155" t="s">
        <v>36</v>
      </c>
      <c r="B39" s="156"/>
      <c r="C39" s="156"/>
      <c r="D39" s="170"/>
      <c r="E39" s="47">
        <v>74078</v>
      </c>
      <c r="F39" s="48"/>
      <c r="G39" s="47">
        <f>SUM(E39+F39)</f>
        <v>74078</v>
      </c>
    </row>
    <row r="40" spans="1:7" ht="13.5" thickBot="1">
      <c r="A40" s="124" t="s">
        <v>37</v>
      </c>
      <c r="B40" s="125"/>
      <c r="C40" s="125"/>
      <c r="D40" s="125"/>
      <c r="E40" s="47">
        <v>14556</v>
      </c>
      <c r="F40" s="48"/>
      <c r="G40" s="47">
        <f>SUM(E40+F40)</f>
        <v>14556</v>
      </c>
    </row>
    <row r="41" spans="1:8" s="36" customFormat="1" ht="13.5" thickBot="1">
      <c r="A41" s="85" t="s">
        <v>38</v>
      </c>
      <c r="B41" s="86"/>
      <c r="C41" s="86"/>
      <c r="D41" s="87"/>
      <c r="E41" s="52">
        <v>95938</v>
      </c>
      <c r="F41" s="53">
        <v>1772</v>
      </c>
      <c r="G41" s="52">
        <f>SUM(E41:F41)</f>
        <v>97710</v>
      </c>
      <c r="H41" s="35"/>
    </row>
    <row r="42" spans="1:4" ht="12.75">
      <c r="A42" s="113"/>
      <c r="B42" s="113"/>
      <c r="C42" s="113"/>
      <c r="D42" s="113"/>
    </row>
  </sheetData>
  <sheetProtection/>
  <mergeCells count="44">
    <mergeCell ref="A41:D41"/>
    <mergeCell ref="A37:D38"/>
    <mergeCell ref="A21:D21"/>
    <mergeCell ref="A33:D33"/>
    <mergeCell ref="A39:D39"/>
    <mergeCell ref="A24:D24"/>
    <mergeCell ref="A26:D26"/>
    <mergeCell ref="A29:D29"/>
    <mergeCell ref="A28:D28"/>
    <mergeCell ref="A23:D23"/>
    <mergeCell ref="A17:D17"/>
    <mergeCell ref="A18:D18"/>
    <mergeCell ref="A12:D12"/>
    <mergeCell ref="A13:D13"/>
    <mergeCell ref="A14:D14"/>
    <mergeCell ref="G3:G4"/>
    <mergeCell ref="A5:D5"/>
    <mergeCell ref="A8:D8"/>
    <mergeCell ref="A10:D10"/>
    <mergeCell ref="A11:D11"/>
    <mergeCell ref="A42:D42"/>
    <mergeCell ref="A32:D32"/>
    <mergeCell ref="A15:D15"/>
    <mergeCell ref="A19:D19"/>
    <mergeCell ref="A27:D27"/>
    <mergeCell ref="A40:D40"/>
    <mergeCell ref="A16:D16"/>
    <mergeCell ref="A20:D20"/>
    <mergeCell ref="A25:D25"/>
    <mergeCell ref="A22:D22"/>
    <mergeCell ref="F3:F4"/>
    <mergeCell ref="A9:D9"/>
    <mergeCell ref="A3:D4"/>
    <mergeCell ref="E3:E4"/>
    <mergeCell ref="A7:D7"/>
    <mergeCell ref="A6:D6"/>
    <mergeCell ref="A30:D30"/>
    <mergeCell ref="A31:G31"/>
    <mergeCell ref="E37:E38"/>
    <mergeCell ref="F37:F38"/>
    <mergeCell ref="A34:D34"/>
    <mergeCell ref="G37:G38"/>
    <mergeCell ref="A35:D35"/>
    <mergeCell ref="A36:D36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L28" sqref="L28"/>
    </sheetView>
  </sheetViews>
  <sheetFormatPr defaultColWidth="9.00390625" defaultRowHeight="12.75"/>
  <cols>
    <col min="4" max="4" width="16.75390625" style="0" customWidth="1"/>
    <col min="5" max="5" width="13.375" style="0" customWidth="1"/>
    <col min="6" max="6" width="11.375" style="0" customWidth="1"/>
    <col min="7" max="7" width="22.00390625" style="17" customWidth="1"/>
    <col min="9" max="9" width="12.625" style="0" bestFit="1" customWidth="1"/>
  </cols>
  <sheetData>
    <row r="2" ht="13.5" thickBot="1">
      <c r="G2" s="16" t="s">
        <v>3</v>
      </c>
    </row>
    <row r="3" spans="1:7" ht="12.75">
      <c r="A3" s="99" t="s">
        <v>40</v>
      </c>
      <c r="B3" s="100"/>
      <c r="C3" s="100"/>
      <c r="D3" s="101"/>
      <c r="E3" s="195" t="s">
        <v>0</v>
      </c>
      <c r="F3" s="94" t="s">
        <v>1</v>
      </c>
      <c r="G3" s="147" t="s">
        <v>2</v>
      </c>
    </row>
    <row r="4" spans="1:7" ht="13.5" thickBot="1">
      <c r="A4" s="102"/>
      <c r="B4" s="103"/>
      <c r="C4" s="103"/>
      <c r="D4" s="104"/>
      <c r="E4" s="196"/>
      <c r="F4" s="197"/>
      <c r="G4" s="198"/>
    </row>
    <row r="5" spans="1:7" ht="13.5" thickBot="1">
      <c r="A5" s="149" t="s">
        <v>7</v>
      </c>
      <c r="B5" s="150"/>
      <c r="C5" s="150"/>
      <c r="D5" s="150"/>
      <c r="E5" s="4">
        <f>E7+E16</f>
        <v>898261</v>
      </c>
      <c r="F5" s="4">
        <f>F7+F16</f>
        <v>383184</v>
      </c>
      <c r="G5" s="24">
        <f>F5+E5</f>
        <v>1281445</v>
      </c>
    </row>
    <row r="6" spans="1:7" ht="13.5" thickBot="1">
      <c r="A6" s="190" t="s">
        <v>5</v>
      </c>
      <c r="B6" s="191"/>
      <c r="C6" s="191"/>
      <c r="D6" s="191"/>
      <c r="E6" s="5"/>
      <c r="F6" s="5"/>
      <c r="G6" s="25"/>
    </row>
    <row r="7" spans="1:7" ht="13.5" thickBot="1">
      <c r="A7" s="192" t="s">
        <v>41</v>
      </c>
      <c r="B7" s="193"/>
      <c r="C7" s="193"/>
      <c r="D7" s="194"/>
      <c r="E7" s="6">
        <f>SUM(E8:E14)</f>
        <v>592781</v>
      </c>
      <c r="F7" s="6">
        <f>SUM(F8:F14)</f>
        <v>247701</v>
      </c>
      <c r="G7" s="15">
        <f>SUM(E7:F7)</f>
        <v>840482</v>
      </c>
    </row>
    <row r="8" spans="1:7" ht="12.75">
      <c r="A8" s="137" t="s">
        <v>43</v>
      </c>
      <c r="B8" s="138"/>
      <c r="C8" s="138"/>
      <c r="D8" s="138"/>
      <c r="E8" s="1">
        <v>146370</v>
      </c>
      <c r="F8" s="1">
        <v>182371</v>
      </c>
      <c r="G8" s="14">
        <f>F8+E8</f>
        <v>328741</v>
      </c>
    </row>
    <row r="9" spans="1:7" ht="12.75">
      <c r="A9" s="137" t="s">
        <v>44</v>
      </c>
      <c r="B9" s="138"/>
      <c r="C9" s="138"/>
      <c r="D9" s="138"/>
      <c r="E9" s="1">
        <v>28467</v>
      </c>
      <c r="F9" s="1">
        <v>26882</v>
      </c>
      <c r="G9" s="14">
        <f aca="true" t="shared" si="0" ref="G9:G15">F9+E9</f>
        <v>55349</v>
      </c>
    </row>
    <row r="10" spans="1:9" ht="12.75">
      <c r="A10" s="137" t="s">
        <v>45</v>
      </c>
      <c r="B10" s="138"/>
      <c r="C10" s="138"/>
      <c r="D10" s="138"/>
      <c r="E10" s="1">
        <v>102955</v>
      </c>
      <c r="F10" s="1">
        <v>37292</v>
      </c>
      <c r="G10" s="14">
        <f t="shared" si="0"/>
        <v>140247</v>
      </c>
      <c r="I10" s="10"/>
    </row>
    <row r="11" spans="1:9" ht="12.75">
      <c r="A11" s="137" t="s">
        <v>46</v>
      </c>
      <c r="B11" s="138"/>
      <c r="C11" s="138"/>
      <c r="D11" s="138"/>
      <c r="E11" s="1">
        <v>127964</v>
      </c>
      <c r="F11" s="1">
        <v>1000</v>
      </c>
      <c r="G11" s="14">
        <f t="shared" si="0"/>
        <v>128964</v>
      </c>
      <c r="I11" s="10"/>
    </row>
    <row r="12" spans="1:7" ht="12.75">
      <c r="A12" s="128" t="s">
        <v>47</v>
      </c>
      <c r="B12" s="129"/>
      <c r="C12" s="129"/>
      <c r="D12" s="189"/>
      <c r="E12" s="1">
        <v>90387</v>
      </c>
      <c r="F12" s="1">
        <v>-1117</v>
      </c>
      <c r="G12" s="14">
        <f>F12+E12</f>
        <v>89270</v>
      </c>
    </row>
    <row r="13" spans="1:7" ht="12.75">
      <c r="A13" s="137" t="s">
        <v>50</v>
      </c>
      <c r="B13" s="138"/>
      <c r="C13" s="138"/>
      <c r="D13" s="138"/>
      <c r="E13" s="1">
        <v>700</v>
      </c>
      <c r="F13" s="1">
        <v>-499</v>
      </c>
      <c r="G13" s="14">
        <f>F13+E13</f>
        <v>201</v>
      </c>
    </row>
    <row r="14" spans="1:7" ht="12.75">
      <c r="A14" s="128" t="s">
        <v>48</v>
      </c>
      <c r="B14" s="129"/>
      <c r="C14" s="129"/>
      <c r="D14" s="189"/>
      <c r="E14" s="1">
        <v>95938</v>
      </c>
      <c r="F14" s="1">
        <v>1772</v>
      </c>
      <c r="G14" s="14">
        <f t="shared" si="0"/>
        <v>97710</v>
      </c>
    </row>
    <row r="15" spans="1:7" ht="13.5" thickBot="1">
      <c r="A15" s="186" t="s">
        <v>49</v>
      </c>
      <c r="B15" s="187"/>
      <c r="C15" s="187"/>
      <c r="D15" s="188"/>
      <c r="E15" s="1">
        <v>95938</v>
      </c>
      <c r="F15" s="1">
        <v>1772</v>
      </c>
      <c r="G15" s="14">
        <f t="shared" si="0"/>
        <v>97710</v>
      </c>
    </row>
    <row r="16" spans="1:7" ht="13.5" thickBot="1">
      <c r="A16" s="183" t="s">
        <v>42</v>
      </c>
      <c r="B16" s="184"/>
      <c r="C16" s="184"/>
      <c r="D16" s="185"/>
      <c r="E16" s="6">
        <f>E18+E19+E20+E21+E22</f>
        <v>305480</v>
      </c>
      <c r="F16" s="6">
        <f>F18+F19+F20+F21+F22</f>
        <v>135483</v>
      </c>
      <c r="G16" s="15">
        <f>E16+F16</f>
        <v>440963</v>
      </c>
    </row>
    <row r="17" spans="1:7" ht="12.75">
      <c r="A17" s="199" t="s">
        <v>6</v>
      </c>
      <c r="B17" s="200"/>
      <c r="C17" s="200"/>
      <c r="D17" s="200"/>
      <c r="E17" s="2">
        <v>0</v>
      </c>
      <c r="F17" s="2"/>
      <c r="G17" s="21"/>
    </row>
    <row r="18" spans="1:7" ht="12.75">
      <c r="A18" s="137" t="s">
        <v>52</v>
      </c>
      <c r="B18" s="138"/>
      <c r="C18" s="138"/>
      <c r="D18" s="138"/>
      <c r="E18" s="1">
        <v>75008</v>
      </c>
      <c r="F18" s="1">
        <v>77759</v>
      </c>
      <c r="G18" s="14">
        <f>F18+E18</f>
        <v>152767</v>
      </c>
    </row>
    <row r="19" spans="1:7" ht="12.75">
      <c r="A19" s="137" t="s">
        <v>51</v>
      </c>
      <c r="B19" s="138"/>
      <c r="C19" s="138"/>
      <c r="D19" s="138"/>
      <c r="E19" s="1">
        <v>62604</v>
      </c>
      <c r="F19" s="1">
        <v>1000</v>
      </c>
      <c r="G19" s="14">
        <f>F19+E19</f>
        <v>63604</v>
      </c>
    </row>
    <row r="20" spans="1:7" ht="12.75">
      <c r="A20" s="128" t="s">
        <v>53</v>
      </c>
      <c r="B20" s="129"/>
      <c r="C20" s="129"/>
      <c r="D20" s="189"/>
      <c r="E20" s="1">
        <v>1887</v>
      </c>
      <c r="F20" s="1"/>
      <c r="G20" s="14">
        <f>F20+E20</f>
        <v>1887</v>
      </c>
    </row>
    <row r="21" spans="1:7" ht="12.75">
      <c r="A21" s="128" t="s">
        <v>54</v>
      </c>
      <c r="B21" s="129"/>
      <c r="C21" s="129"/>
      <c r="D21" s="189"/>
      <c r="E21" s="1">
        <v>14405</v>
      </c>
      <c r="F21" s="1">
        <v>76570</v>
      </c>
      <c r="G21" s="14">
        <f>F21+E21</f>
        <v>90975</v>
      </c>
    </row>
    <row r="22" spans="1:7" ht="13.5" thickBot="1">
      <c r="A22" s="171" t="s">
        <v>55</v>
      </c>
      <c r="B22" s="172"/>
      <c r="C22" s="172"/>
      <c r="D22" s="172"/>
      <c r="E22" s="11">
        <v>151576</v>
      </c>
      <c r="F22" s="3">
        <v>-19846</v>
      </c>
      <c r="G22" s="23">
        <f>E22+F22</f>
        <v>131730</v>
      </c>
    </row>
  </sheetData>
  <sheetProtection/>
  <mergeCells count="22">
    <mergeCell ref="A3:D4"/>
    <mergeCell ref="E3:E4"/>
    <mergeCell ref="F3:F4"/>
    <mergeCell ref="G3:G4"/>
    <mergeCell ref="A22:D22"/>
    <mergeCell ref="A17:D17"/>
    <mergeCell ref="A18:D18"/>
    <mergeCell ref="A19:D19"/>
    <mergeCell ref="A21:D21"/>
    <mergeCell ref="A20:D20"/>
    <mergeCell ref="A10:D10"/>
    <mergeCell ref="A5:D5"/>
    <mergeCell ref="A6:D6"/>
    <mergeCell ref="A7:D7"/>
    <mergeCell ref="A8:D8"/>
    <mergeCell ref="A9:D9"/>
    <mergeCell ref="A11:D11"/>
    <mergeCell ref="A13:D13"/>
    <mergeCell ref="A16:D16"/>
    <mergeCell ref="A15:D15"/>
    <mergeCell ref="A12:D12"/>
    <mergeCell ref="A14:D1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Egyek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Polgarmesteri Hivatal</dc:creator>
  <cp:keywords/>
  <dc:description/>
  <cp:lastModifiedBy>Konyveles</cp:lastModifiedBy>
  <cp:lastPrinted>2014-08-05T09:39:45Z</cp:lastPrinted>
  <dcterms:created xsi:type="dcterms:W3CDTF">2009-06-18T07:50:23Z</dcterms:created>
  <dcterms:modified xsi:type="dcterms:W3CDTF">2014-08-14T06:07:04Z</dcterms:modified>
  <cp:category/>
  <cp:version/>
  <cp:contentType/>
  <cp:contentStatus/>
</cp:coreProperties>
</file>