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8952" activeTab="0"/>
  </bookViews>
  <sheets>
    <sheet name="Bevétel" sheetId="1" r:id="rId1"/>
    <sheet name="Kiadás" sheetId="2" r:id="rId2"/>
  </sheets>
  <definedNames>
    <definedName name="_xlnm.Print_Area" localSheetId="0">'Bevétel'!$A$1:$G$42</definedName>
    <definedName name="_xlnm.Print_Area" localSheetId="1">'Kiadás'!$A$1:$G$22</definedName>
  </definedNames>
  <calcPr fullCalcOnLoad="1"/>
</workbook>
</file>

<file path=xl/sharedStrings.xml><?xml version="1.0" encoding="utf-8"?>
<sst xmlns="http://schemas.openxmlformats.org/spreadsheetml/2006/main" count="65" uniqueCount="62">
  <si>
    <t>Módosított előirányzat</t>
  </si>
  <si>
    <t>Javasolt módosítás</t>
  </si>
  <si>
    <t>Javasolt módosított előirányzat</t>
  </si>
  <si>
    <t>adatok ezer forintban</t>
  </si>
  <si>
    <t>Bevételi előirányzat főösszege:</t>
  </si>
  <si>
    <t>Ebből:</t>
  </si>
  <si>
    <t xml:space="preserve">Ebből: </t>
  </si>
  <si>
    <t>Kiadási előirányzat főösszege</t>
  </si>
  <si>
    <t>B. Költségvetési hiány finanszírozására szolgáló pénzforgalom nélküli bevételek</t>
  </si>
  <si>
    <t>Költségvetési bevételi rovatrend</t>
  </si>
  <si>
    <t>B1. Működési célú támogatások álamháztartáson belülről</t>
  </si>
  <si>
    <t>B11.Önkormányzatok működési támogatásai</t>
  </si>
  <si>
    <t>B111. Helyi önkormányzatok működésének általános támgatása</t>
  </si>
  <si>
    <t>B114. Települési önkormányzatok kulturális feladatainak támogatása</t>
  </si>
  <si>
    <t>B115. Működési célú központosított előirányzatok</t>
  </si>
  <si>
    <t>B16. Egyéb működési célú támogatások bevételei áh.belülről</t>
  </si>
  <si>
    <t>B2. Felhalmozási célú támogatások államháztartáson belülről</t>
  </si>
  <si>
    <t>B25. Egyéb felhalmozási célú támogatások bevételei áh.belülről</t>
  </si>
  <si>
    <t>B3.  Közhatalmi bevételek</t>
  </si>
  <si>
    <t>B34. Vagyoni típusúú adók</t>
  </si>
  <si>
    <t>B35. Termékek és szolgáltatások adói</t>
  </si>
  <si>
    <t>B351. Értékesítési és forgalmi adók (állandó jelleggel végzett iparűzési tevékenység után fizetett helyi iparűzési adó)</t>
  </si>
  <si>
    <t>B354. Gépjárműadó</t>
  </si>
  <si>
    <t>B355. Egyéb áruhasználati és szolgáltatási adók (talajterhelési díj)</t>
  </si>
  <si>
    <t>B36. Egyéb közhatalmi bevételek (bírság,pótlék,mezőőri díj)</t>
  </si>
  <si>
    <t>B4. Működési bevételek</t>
  </si>
  <si>
    <t>B5.  Felhalmozási bevétel</t>
  </si>
  <si>
    <t>B6. Működési célú  átvett pénzeszköz</t>
  </si>
  <si>
    <t>B7. Felhalmozási célú átvett pénzeszközök</t>
  </si>
  <si>
    <t>B8. Finanszírozási bevételek</t>
  </si>
  <si>
    <t>B81. Belföldi finanszírozás bevételei</t>
  </si>
  <si>
    <t>B811. Hitel-kölcsön felvétel államháztatáson kívülről</t>
  </si>
  <si>
    <t>B8111. Hosszú lejáratú hietlek felvétele</t>
  </si>
  <si>
    <t>B813. Maradvány igénybevétele</t>
  </si>
  <si>
    <t>ebből: működési</t>
  </si>
  <si>
    <t xml:space="preserve">         felhalmozási</t>
  </si>
  <si>
    <t>B816.Központi, irányítószervi támogatás</t>
  </si>
  <si>
    <t>Költségvetési bevételek összesen</t>
  </si>
  <si>
    <t>Költségvetési kiadási rovatrend</t>
  </si>
  <si>
    <t>Működési kiadások előirányzata</t>
  </si>
  <si>
    <t>Felhalmozási kiadások előirányzata</t>
  </si>
  <si>
    <t>K1. Személyi jellegű kiadások</t>
  </si>
  <si>
    <t>K2. Munkaadókat terhelő járulékok</t>
  </si>
  <si>
    <t>K3. Dologi kiadások</t>
  </si>
  <si>
    <t>K4. Ellátottak pénzbeli juttatásai</t>
  </si>
  <si>
    <t>K5. Egyéb működési kiadások(tartalékok nélkül)</t>
  </si>
  <si>
    <t>K9. Finanszírozási kiadások (működési)</t>
  </si>
  <si>
    <t>ebből: Közpinti,irányítószervi támogatás folyósítása</t>
  </si>
  <si>
    <t>K512. Tartalék</t>
  </si>
  <si>
    <t>k7. Felújítás</t>
  </si>
  <si>
    <t>K6.Beruházások</t>
  </si>
  <si>
    <t>K8. Egyéb felhalmozási célú kiadások</t>
  </si>
  <si>
    <t>K9. Finanszírozási kiadások (felhalmozási)</t>
  </si>
  <si>
    <t>K512. Céltartalék</t>
  </si>
  <si>
    <t>B8113. Rövid lejáratú hitelek,kölcsönök felvétele</t>
  </si>
  <si>
    <t>B113.Települési önkormányzatok szociális és gyermekjóléti feladatainak támogatása</t>
  </si>
  <si>
    <t>B21. Felhalmozási célú önkormányzati támogatások(központosított előirányzatok, vis maior)</t>
  </si>
  <si>
    <t>B116. Helyi önkormányzatok kiegészítő támogatása</t>
  </si>
  <si>
    <t>Eredeti előirányzat</t>
  </si>
  <si>
    <t>B8192 Államháztartáson belüli megelőlegezések</t>
  </si>
  <si>
    <t>B75. Egyéb felhalmozási célú átvett pénzeszközök</t>
  </si>
  <si>
    <t>B74. Felhalmozási célú visszatérítendő támogatások ,kölcsönök visszatérülése áh.kivülről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</si>
</sst>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164" fontId="0" fillId="0" borderId="10" xfId="40" applyNumberFormat="1" applyFont="1" applyBorder="1" applyAlignment="1">
      <alignment/>
    </xf>
    <xf numFmtId="164" fontId="0" fillId="0" borderId="11" xfId="40" applyNumberFormat="1" applyFont="1" applyBorder="1" applyAlignment="1">
      <alignment/>
    </xf>
    <xf numFmtId="164" fontId="0" fillId="0" borderId="12" xfId="40" applyNumberFormat="1" applyFont="1" applyBorder="1" applyAlignment="1">
      <alignment/>
    </xf>
    <xf numFmtId="164" fontId="2" fillId="0" borderId="13" xfId="40" applyNumberFormat="1" applyFont="1" applyBorder="1" applyAlignment="1">
      <alignment/>
    </xf>
    <xf numFmtId="164" fontId="0" fillId="0" borderId="13" xfId="40" applyNumberFormat="1" applyFont="1" applyBorder="1" applyAlignment="1">
      <alignment/>
    </xf>
    <xf numFmtId="164" fontId="3" fillId="0" borderId="14" xfId="40" applyNumberFormat="1" applyFont="1" applyBorder="1" applyAlignment="1">
      <alignment/>
    </xf>
    <xf numFmtId="164" fontId="3" fillId="0" borderId="15" xfId="40" applyNumberFormat="1" applyFont="1" applyBorder="1" applyAlignment="1">
      <alignment/>
    </xf>
    <xf numFmtId="164" fontId="0" fillId="0" borderId="16" xfId="40" applyNumberFormat="1" applyFont="1" applyBorder="1" applyAlignment="1">
      <alignment/>
    </xf>
    <xf numFmtId="164" fontId="3" fillId="0" borderId="14" xfId="40" applyNumberFormat="1" applyFont="1" applyBorder="1" applyAlignment="1">
      <alignment/>
    </xf>
    <xf numFmtId="164" fontId="0" fillId="0" borderId="12" xfId="40" applyNumberFormat="1" applyFont="1" applyBorder="1" applyAlignment="1">
      <alignment horizontal="center"/>
    </xf>
    <xf numFmtId="164" fontId="3" fillId="0" borderId="15" xfId="40" applyNumberFormat="1" applyFont="1" applyFill="1" applyBorder="1" applyAlignment="1">
      <alignment/>
    </xf>
    <xf numFmtId="164" fontId="0" fillId="0" borderId="12" xfId="40" applyNumberFormat="1" applyFont="1" applyBorder="1" applyAlignment="1">
      <alignment/>
    </xf>
    <xf numFmtId="164" fontId="0" fillId="0" borderId="17" xfId="40" applyNumberFormat="1" applyFont="1" applyFill="1" applyBorder="1" applyAlignment="1">
      <alignment/>
    </xf>
    <xf numFmtId="164" fontId="3" fillId="0" borderId="14" xfId="4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164" fontId="2" fillId="0" borderId="14" xfId="40" applyNumberFormat="1" applyFont="1" applyFill="1" applyBorder="1" applyAlignment="1">
      <alignment/>
    </xf>
    <xf numFmtId="164" fontId="2" fillId="0" borderId="18" xfId="40" applyNumberFormat="1" applyFont="1" applyFill="1" applyBorder="1" applyAlignment="1">
      <alignment/>
    </xf>
    <xf numFmtId="164" fontId="3" fillId="0" borderId="14" xfId="40" applyNumberFormat="1" applyFont="1" applyFill="1" applyBorder="1" applyAlignment="1">
      <alignment/>
    </xf>
    <xf numFmtId="164" fontId="0" fillId="0" borderId="19" xfId="40" applyNumberFormat="1" applyFont="1" applyFill="1" applyBorder="1" applyAlignment="1">
      <alignment/>
    </xf>
    <xf numFmtId="164" fontId="3" fillId="0" borderId="20" xfId="40" applyNumberFormat="1" applyFont="1" applyFill="1" applyBorder="1" applyAlignment="1">
      <alignment/>
    </xf>
    <xf numFmtId="164" fontId="0" fillId="0" borderId="21" xfId="40" applyNumberFormat="1" applyFont="1" applyFill="1" applyBorder="1" applyAlignment="1">
      <alignment/>
    </xf>
    <xf numFmtId="164" fontId="2" fillId="0" borderId="22" xfId="40" applyNumberFormat="1" applyFont="1" applyFill="1" applyBorder="1" applyAlignment="1">
      <alignment/>
    </xf>
    <xf numFmtId="164" fontId="0" fillId="0" borderId="22" xfId="40" applyNumberFormat="1" applyFont="1" applyFill="1" applyBorder="1" applyAlignment="1">
      <alignment/>
    </xf>
    <xf numFmtId="164" fontId="2" fillId="0" borderId="23" xfId="40" applyNumberFormat="1" applyFont="1" applyFill="1" applyBorder="1" applyAlignment="1">
      <alignment/>
    </xf>
    <xf numFmtId="164" fontId="0" fillId="0" borderId="24" xfId="40" applyNumberFormat="1" applyFont="1" applyFill="1" applyBorder="1" applyAlignment="1">
      <alignment/>
    </xf>
    <xf numFmtId="164" fontId="0" fillId="0" borderId="23" xfId="40" applyNumberFormat="1" applyFont="1" applyFill="1" applyBorder="1" applyAlignment="1">
      <alignment/>
    </xf>
    <xf numFmtId="164" fontId="0" fillId="0" borderId="25" xfId="4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8" xfId="40" applyNumberFormat="1" applyFont="1" applyFill="1" applyBorder="1" applyAlignment="1">
      <alignment/>
    </xf>
    <xf numFmtId="164" fontId="4" fillId="0" borderId="10" xfId="40" applyNumberFormat="1" applyFont="1" applyBorder="1" applyAlignment="1">
      <alignment/>
    </xf>
    <xf numFmtId="164" fontId="4" fillId="0" borderId="17" xfId="4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4" fontId="3" fillId="0" borderId="23" xfId="40" applyNumberFormat="1" applyFont="1" applyFill="1" applyBorder="1" applyAlignment="1">
      <alignment horizontal="center"/>
    </xf>
    <xf numFmtId="164" fontId="3" fillId="0" borderId="18" xfId="4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4" fillId="0" borderId="12" xfId="40" applyNumberFormat="1" applyFont="1" applyBorder="1" applyAlignment="1">
      <alignment/>
    </xf>
    <xf numFmtId="164" fontId="3" fillId="0" borderId="15" xfId="40" applyNumberFormat="1" applyFont="1" applyFill="1" applyBorder="1" applyAlignment="1">
      <alignment/>
    </xf>
    <xf numFmtId="164" fontId="4" fillId="0" borderId="14" xfId="40" applyNumberFormat="1" applyFont="1" applyFill="1" applyBorder="1" applyAlignment="1">
      <alignment/>
    </xf>
    <xf numFmtId="164" fontId="0" fillId="0" borderId="14" xfId="40" applyNumberFormat="1" applyFont="1" applyFill="1" applyBorder="1" applyAlignment="1">
      <alignment/>
    </xf>
    <xf numFmtId="164" fontId="0" fillId="0" borderId="14" xfId="40" applyNumberFormat="1" applyFont="1" applyBorder="1" applyAlignment="1">
      <alignment/>
    </xf>
    <xf numFmtId="164" fontId="4" fillId="0" borderId="15" xfId="40" applyNumberFormat="1" applyFont="1" applyFill="1" applyBorder="1" applyAlignment="1">
      <alignment/>
    </xf>
    <xf numFmtId="164" fontId="0" fillId="0" borderId="25" xfId="40" applyNumberFormat="1" applyFont="1" applyFill="1" applyBorder="1" applyAlignment="1">
      <alignment/>
    </xf>
    <xf numFmtId="164" fontId="3" fillId="0" borderId="20" xfId="40" applyNumberFormat="1" applyFont="1" applyFill="1" applyBorder="1" applyAlignment="1">
      <alignment/>
    </xf>
    <xf numFmtId="164" fontId="4" fillId="0" borderId="18" xfId="40" applyNumberFormat="1" applyFont="1" applyFill="1" applyBorder="1" applyAlignment="1">
      <alignment/>
    </xf>
    <xf numFmtId="164" fontId="4" fillId="0" borderId="26" xfId="40" applyNumberFormat="1" applyFont="1" applyFill="1" applyBorder="1" applyAlignment="1">
      <alignment/>
    </xf>
    <xf numFmtId="164" fontId="4" fillId="0" borderId="27" xfId="40" applyNumberFormat="1" applyFont="1" applyFill="1" applyBorder="1" applyAlignment="1">
      <alignment/>
    </xf>
    <xf numFmtId="164" fontId="0" fillId="0" borderId="16" xfId="40" applyNumberFormat="1" applyFont="1" applyBorder="1" applyAlignment="1">
      <alignment/>
    </xf>
    <xf numFmtId="164" fontId="4" fillId="0" borderId="28" xfId="40" applyNumberFormat="1" applyFont="1" applyBorder="1" applyAlignment="1">
      <alignment/>
    </xf>
    <xf numFmtId="164" fontId="0" fillId="0" borderId="23" xfId="40" applyNumberFormat="1" applyFont="1" applyFill="1" applyBorder="1" applyAlignment="1">
      <alignment/>
    </xf>
    <xf numFmtId="164" fontId="0" fillId="0" borderId="29" xfId="40" applyNumberFormat="1" applyFont="1" applyFill="1" applyBorder="1" applyAlignment="1">
      <alignment/>
    </xf>
    <xf numFmtId="164" fontId="4" fillId="0" borderId="30" xfId="40" applyNumberFormat="1" applyFont="1" applyFill="1" applyBorder="1" applyAlignment="1">
      <alignment/>
    </xf>
    <xf numFmtId="164" fontId="4" fillId="0" borderId="31" xfId="40" applyNumberFormat="1" applyFont="1" applyFill="1" applyBorder="1" applyAlignment="1">
      <alignment/>
    </xf>
    <xf numFmtId="164" fontId="0" fillId="0" borderId="25" xfId="40" applyNumberFormat="1" applyFont="1" applyFill="1" applyBorder="1" applyAlignment="1">
      <alignment/>
    </xf>
    <xf numFmtId="164" fontId="0" fillId="0" borderId="32" xfId="40" applyNumberFormat="1" applyFont="1" applyBorder="1" applyAlignment="1">
      <alignment/>
    </xf>
    <xf numFmtId="164" fontId="0" fillId="0" borderId="33" xfId="40" applyNumberFormat="1" applyFont="1" applyFill="1" applyBorder="1" applyAlignment="1">
      <alignment horizontal="center"/>
    </xf>
    <xf numFmtId="164" fontId="0" fillId="0" borderId="34" xfId="40" applyNumberFormat="1" applyFont="1" applyFill="1" applyBorder="1" applyAlignment="1">
      <alignment horizontal="center"/>
    </xf>
    <xf numFmtId="164" fontId="4" fillId="0" borderId="35" xfId="40" applyNumberFormat="1" applyFont="1" applyFill="1" applyBorder="1" applyAlignment="1">
      <alignment/>
    </xf>
    <xf numFmtId="164" fontId="0" fillId="0" borderId="36" xfId="40" applyNumberFormat="1" applyFont="1" applyBorder="1" applyAlignment="1">
      <alignment horizontal="center"/>
    </xf>
    <xf numFmtId="164" fontId="0" fillId="0" borderId="37" xfId="40" applyNumberFormat="1" applyFont="1" applyBorder="1" applyAlignment="1">
      <alignment horizontal="center"/>
    </xf>
    <xf numFmtId="164" fontId="4" fillId="0" borderId="38" xfId="40" applyNumberFormat="1" applyFont="1" applyBorder="1" applyAlignment="1">
      <alignment/>
    </xf>
    <xf numFmtId="164" fontId="0" fillId="0" borderId="0" xfId="40" applyNumberFormat="1" applyFont="1" applyFill="1" applyBorder="1" applyAlignment="1">
      <alignment/>
    </xf>
    <xf numFmtId="164" fontId="0" fillId="0" borderId="39" xfId="40" applyNumberFormat="1" applyFont="1" applyFill="1" applyBorder="1" applyAlignment="1">
      <alignment/>
    </xf>
    <xf numFmtId="164" fontId="0" fillId="0" borderId="33" xfId="40" applyNumberFormat="1" applyFont="1" applyFill="1" applyBorder="1" applyAlignment="1">
      <alignment/>
    </xf>
    <xf numFmtId="164" fontId="0" fillId="0" borderId="39" xfId="40" applyNumberFormat="1" applyFont="1" applyBorder="1" applyAlignment="1">
      <alignment/>
    </xf>
    <xf numFmtId="164" fontId="0" fillId="0" borderId="33" xfId="40" applyNumberFormat="1" applyFont="1" applyBorder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4" fillId="0" borderId="0" xfId="40" applyNumberFormat="1" applyFont="1" applyFill="1" applyBorder="1" applyAlignment="1">
      <alignment/>
    </xf>
    <xf numFmtId="164" fontId="0" fillId="0" borderId="0" xfId="4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0" fillId="0" borderId="3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3" fillId="0" borderId="44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164" fontId="0" fillId="0" borderId="20" xfId="40" applyNumberFormat="1" applyFont="1" applyFill="1" applyBorder="1" applyAlignment="1">
      <alignment horizontal="center"/>
    </xf>
    <xf numFmtId="0" fontId="0" fillId="0" borderId="46" xfId="0" applyBorder="1" applyAlignment="1">
      <alignment/>
    </xf>
    <xf numFmtId="164" fontId="0" fillId="0" borderId="32" xfId="40" applyNumberFormat="1" applyFont="1" applyBorder="1" applyAlignment="1">
      <alignment horizontal="center"/>
    </xf>
    <xf numFmtId="164" fontId="0" fillId="0" borderId="47" xfId="40" applyNumberFormat="1" applyFont="1" applyBorder="1" applyAlignment="1">
      <alignment horizontal="center"/>
    </xf>
    <xf numFmtId="0" fontId="4" fillId="0" borderId="48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3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5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57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8" xfId="0" applyBorder="1" applyAlignment="1">
      <alignment horizontal="left"/>
    </xf>
    <xf numFmtId="0" fontId="4" fillId="0" borderId="5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0" xfId="0" applyFont="1" applyBorder="1" applyAlignment="1">
      <alignment horizontal="left" wrapText="1"/>
    </xf>
    <xf numFmtId="0" fontId="0" fillId="0" borderId="46" xfId="0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5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0" fillId="0" borderId="61" xfId="0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2" fillId="0" borderId="55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6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7" xfId="0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4" fillId="0" borderId="44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67" xfId="0" applyBorder="1" applyAlignment="1">
      <alignment/>
    </xf>
    <xf numFmtId="0" fontId="0" fillId="0" borderId="47" xfId="0" applyBorder="1" applyAlignment="1">
      <alignment/>
    </xf>
    <xf numFmtId="0" fontId="4" fillId="0" borderId="57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58" xfId="0" applyFont="1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57" xfId="0" applyBorder="1" applyAlignment="1">
      <alignment horizontal="left" wrapText="1"/>
    </xf>
    <xf numFmtId="0" fontId="0" fillId="0" borderId="24" xfId="0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4" max="4" width="27.625" style="0" customWidth="1"/>
    <col min="5" max="5" width="14.875" style="16" customWidth="1"/>
    <col min="6" max="6" width="11.50390625" style="0" customWidth="1"/>
    <col min="7" max="7" width="20.50390625" style="16" customWidth="1"/>
    <col min="8" max="8" width="11.00390625" style="16" bestFit="1" customWidth="1"/>
    <col min="9" max="10" width="12.50390625" style="0" bestFit="1" customWidth="1"/>
    <col min="11" max="12" width="10.00390625" style="0" bestFit="1" customWidth="1"/>
  </cols>
  <sheetData>
    <row r="1" ht="12.75">
      <c r="G1" s="15" t="s">
        <v>3</v>
      </c>
    </row>
    <row r="2" ht="13.5" thickBot="1"/>
    <row r="3" spans="1:7" ht="12.75">
      <c r="A3" s="122" t="s">
        <v>9</v>
      </c>
      <c r="B3" s="123"/>
      <c r="C3" s="123"/>
      <c r="D3" s="124"/>
      <c r="E3" s="158" t="s">
        <v>58</v>
      </c>
      <c r="F3" s="156" t="s">
        <v>1</v>
      </c>
      <c r="G3" s="147" t="s">
        <v>2</v>
      </c>
    </row>
    <row r="4" spans="1:7" ht="13.5" thickBot="1">
      <c r="A4" s="125"/>
      <c r="B4" s="126"/>
      <c r="C4" s="126"/>
      <c r="D4" s="127"/>
      <c r="E4" s="159"/>
      <c r="F4" s="157"/>
      <c r="G4" s="148"/>
    </row>
    <row r="5" spans="1:7" ht="13.5" thickBot="1">
      <c r="A5" s="149" t="s">
        <v>4</v>
      </c>
      <c r="B5" s="150"/>
      <c r="C5" s="150"/>
      <c r="D5" s="151"/>
      <c r="E5" s="17">
        <f>SUM(E6+E32)</f>
        <v>1205872</v>
      </c>
      <c r="F5" s="17">
        <f>SUM(F6+F32)</f>
        <v>8076</v>
      </c>
      <c r="G5" s="17">
        <f>E5+F5</f>
        <v>1213948</v>
      </c>
    </row>
    <row r="6" spans="1:7" ht="13.5" thickBot="1">
      <c r="A6" s="175" t="s">
        <v>37</v>
      </c>
      <c r="B6" s="176"/>
      <c r="C6" s="176"/>
      <c r="D6" s="177"/>
      <c r="E6" s="25">
        <f>SUM(E7+E15+E18+E25+E26+E27+E28)</f>
        <v>547678</v>
      </c>
      <c r="F6" s="25">
        <f>SUM(F7+F15+F18+F25+F26+F27+F28)</f>
        <v>-55196</v>
      </c>
      <c r="G6" s="18">
        <f>SUM(E6:F6)</f>
        <v>492482</v>
      </c>
    </row>
    <row r="7" spans="1:7" ht="13.5" thickBot="1">
      <c r="A7" s="160" t="s">
        <v>10</v>
      </c>
      <c r="B7" s="161"/>
      <c r="C7" s="161"/>
      <c r="D7" s="162"/>
      <c r="E7" s="50">
        <f>SUM(E14+E8)</f>
        <v>264541</v>
      </c>
      <c r="F7" s="50">
        <f>SUM(F14+F8)</f>
        <v>1680</v>
      </c>
      <c r="G7" s="50">
        <f>SUM(E7:F7)</f>
        <v>266221</v>
      </c>
    </row>
    <row r="8" spans="1:8" ht="12.75">
      <c r="A8" s="152" t="s">
        <v>11</v>
      </c>
      <c r="B8" s="153"/>
      <c r="C8" s="153"/>
      <c r="D8" s="154"/>
      <c r="E8" s="52">
        <f>SUM(E9+E10+E11+E12+E13)</f>
        <v>262017</v>
      </c>
      <c r="F8" s="52"/>
      <c r="G8" s="51">
        <f>SUM(E8+F8)</f>
        <v>262017</v>
      </c>
      <c r="H8" s="29"/>
    </row>
    <row r="9" spans="1:7" ht="12.75">
      <c r="A9" s="93" t="s">
        <v>12</v>
      </c>
      <c r="B9" s="94"/>
      <c r="C9" s="94"/>
      <c r="D9" s="95"/>
      <c r="E9" s="26">
        <v>139420</v>
      </c>
      <c r="F9" s="1"/>
      <c r="G9" s="13">
        <f aca="true" t="shared" si="0" ref="G9:G24">SUM(E9+F9)</f>
        <v>139420</v>
      </c>
    </row>
    <row r="10" spans="1:7" ht="29.25" customHeight="1">
      <c r="A10" s="81" t="s">
        <v>55</v>
      </c>
      <c r="B10" s="82"/>
      <c r="C10" s="82"/>
      <c r="D10" s="155"/>
      <c r="E10" s="26">
        <v>81827</v>
      </c>
      <c r="F10" s="1"/>
      <c r="G10" s="13">
        <f t="shared" si="0"/>
        <v>81827</v>
      </c>
    </row>
    <row r="11" spans="1:7" ht="25.5" customHeight="1">
      <c r="A11" s="81" t="s">
        <v>13</v>
      </c>
      <c r="B11" s="82"/>
      <c r="C11" s="82"/>
      <c r="D11" s="155"/>
      <c r="E11" s="26">
        <v>6253</v>
      </c>
      <c r="F11" s="1"/>
      <c r="G11" s="13">
        <f t="shared" si="0"/>
        <v>6253</v>
      </c>
    </row>
    <row r="12" spans="1:7" ht="12.75">
      <c r="A12" s="116" t="s">
        <v>14</v>
      </c>
      <c r="B12" s="117"/>
      <c r="C12" s="117"/>
      <c r="D12" s="141"/>
      <c r="E12" s="26">
        <v>34517</v>
      </c>
      <c r="F12" s="1"/>
      <c r="G12" s="13">
        <f t="shared" si="0"/>
        <v>34517</v>
      </c>
    </row>
    <row r="13" spans="1:7" ht="12.75">
      <c r="A13" s="116" t="s">
        <v>57</v>
      </c>
      <c r="B13" s="117"/>
      <c r="C13" s="117"/>
      <c r="D13" s="141"/>
      <c r="E13" s="26"/>
      <c r="F13" s="1"/>
      <c r="G13" s="13">
        <f t="shared" si="0"/>
        <v>0</v>
      </c>
    </row>
    <row r="14" spans="1:15" s="34" customFormat="1" ht="13.5" thickBot="1">
      <c r="A14" s="110" t="s">
        <v>15</v>
      </c>
      <c r="B14" s="111"/>
      <c r="C14" s="111"/>
      <c r="D14" s="112"/>
      <c r="E14" s="53">
        <v>2524</v>
      </c>
      <c r="F14" s="43">
        <v>1680</v>
      </c>
      <c r="G14" s="22">
        <f t="shared" si="0"/>
        <v>4204</v>
      </c>
      <c r="H14" s="33"/>
      <c r="I14" s="33"/>
      <c r="J14" s="33"/>
      <c r="K14" s="33"/>
      <c r="L14" s="33"/>
      <c r="M14" s="33"/>
      <c r="N14" s="33"/>
      <c r="O14" s="33"/>
    </row>
    <row r="15" spans="1:15" s="38" customFormat="1" ht="25.5" customHeight="1" thickBot="1">
      <c r="A15" s="182" t="s">
        <v>16</v>
      </c>
      <c r="B15" s="183"/>
      <c r="C15" s="183"/>
      <c r="D15" s="184"/>
      <c r="E15" s="21">
        <f>SUM(E16+E17)</f>
        <v>149853</v>
      </c>
      <c r="F15" s="21">
        <f>SUM(F16+F17)</f>
        <v>-57370</v>
      </c>
      <c r="G15" s="21">
        <f t="shared" si="0"/>
        <v>92483</v>
      </c>
      <c r="H15" s="35"/>
      <c r="I15" s="35"/>
      <c r="J15" s="35"/>
      <c r="K15" s="78"/>
      <c r="L15" s="78"/>
      <c r="M15" s="35"/>
      <c r="N15" s="37"/>
      <c r="O15" s="37"/>
    </row>
    <row r="16" spans="1:15" ht="27" customHeight="1">
      <c r="A16" s="145" t="s">
        <v>56</v>
      </c>
      <c r="B16" s="146"/>
      <c r="C16" s="146"/>
      <c r="D16" s="146"/>
      <c r="E16" s="27"/>
      <c r="F16" s="54"/>
      <c r="G16" s="30">
        <f t="shared" si="0"/>
        <v>0</v>
      </c>
      <c r="I16" s="16"/>
      <c r="J16" s="16"/>
      <c r="K16" s="16"/>
      <c r="L16" s="16"/>
      <c r="M16" s="16"/>
      <c r="N16" s="16"/>
      <c r="O16" s="16"/>
    </row>
    <row r="17" spans="1:9" ht="13.5" thickBot="1">
      <c r="A17" s="116" t="s">
        <v>17</v>
      </c>
      <c r="B17" s="117"/>
      <c r="C17" s="117"/>
      <c r="D17" s="118"/>
      <c r="E17" s="28">
        <v>149853</v>
      </c>
      <c r="F17" s="3">
        <v>-57370</v>
      </c>
      <c r="G17" s="22">
        <f t="shared" si="0"/>
        <v>92483</v>
      </c>
      <c r="I17" s="68"/>
    </row>
    <row r="18" spans="1:8" s="38" customFormat="1" ht="13.5" thickBot="1">
      <c r="A18" s="119" t="s">
        <v>18</v>
      </c>
      <c r="B18" s="120"/>
      <c r="C18" s="120"/>
      <c r="D18" s="121"/>
      <c r="E18" s="44">
        <f>SUM(E19+E20+E24)</f>
        <v>76881</v>
      </c>
      <c r="F18" s="44">
        <f>SUM(F19+F20+F24)</f>
        <v>444</v>
      </c>
      <c r="G18" s="19">
        <f t="shared" si="0"/>
        <v>77325</v>
      </c>
      <c r="H18" s="37"/>
    </row>
    <row r="19" spans="1:7" ht="12.75">
      <c r="A19" s="185" t="s">
        <v>19</v>
      </c>
      <c r="B19" s="186"/>
      <c r="C19" s="186"/>
      <c r="D19" s="187"/>
      <c r="E19" s="56">
        <v>14203</v>
      </c>
      <c r="F19" s="8"/>
      <c r="G19" s="30">
        <f t="shared" si="0"/>
        <v>14203</v>
      </c>
    </row>
    <row r="20" spans="1:7" ht="12.75">
      <c r="A20" s="130" t="s">
        <v>20</v>
      </c>
      <c r="B20" s="131"/>
      <c r="C20" s="131"/>
      <c r="D20" s="132"/>
      <c r="E20" s="57">
        <f>SUM(E23+E22+E21)</f>
        <v>58038</v>
      </c>
      <c r="F20" s="57"/>
      <c r="G20" s="13">
        <f t="shared" si="0"/>
        <v>58038</v>
      </c>
    </row>
    <row r="21" spans="1:8" s="34" customFormat="1" ht="27" customHeight="1">
      <c r="A21" s="169" t="s">
        <v>21</v>
      </c>
      <c r="B21" s="170"/>
      <c r="C21" s="170"/>
      <c r="D21" s="171"/>
      <c r="E21" s="58">
        <v>48133</v>
      </c>
      <c r="F21" s="31"/>
      <c r="G21" s="32">
        <f t="shared" si="0"/>
        <v>48133</v>
      </c>
      <c r="H21" s="33"/>
    </row>
    <row r="22" spans="1:8" s="34" customFormat="1" ht="12.75">
      <c r="A22" s="113" t="s">
        <v>22</v>
      </c>
      <c r="B22" s="114"/>
      <c r="C22" s="114"/>
      <c r="D22" s="115"/>
      <c r="E22" s="59">
        <v>7927</v>
      </c>
      <c r="F22" s="55"/>
      <c r="G22" s="32">
        <f t="shared" si="0"/>
        <v>7927</v>
      </c>
      <c r="H22" s="33"/>
    </row>
    <row r="23" spans="1:8" s="34" customFormat="1" ht="12.75">
      <c r="A23" s="133" t="s">
        <v>23</v>
      </c>
      <c r="B23" s="134"/>
      <c r="C23" s="134"/>
      <c r="D23" s="135"/>
      <c r="E23" s="59">
        <v>1978</v>
      </c>
      <c r="F23" s="55"/>
      <c r="G23" s="32">
        <f t="shared" si="0"/>
        <v>1978</v>
      </c>
      <c r="H23" s="33"/>
    </row>
    <row r="24" spans="1:9" ht="13.5" thickBot="1">
      <c r="A24" s="84" t="s">
        <v>24</v>
      </c>
      <c r="B24" s="85"/>
      <c r="C24" s="85"/>
      <c r="D24" s="86"/>
      <c r="E24" s="60">
        <v>4640</v>
      </c>
      <c r="F24" s="12">
        <v>444</v>
      </c>
      <c r="G24" s="22">
        <f t="shared" si="0"/>
        <v>5084</v>
      </c>
      <c r="I24" s="16"/>
    </row>
    <row r="25" spans="1:9" ht="13.5" thickBot="1">
      <c r="A25" s="87" t="s">
        <v>25</v>
      </c>
      <c r="B25" s="88"/>
      <c r="C25" s="88"/>
      <c r="D25" s="89"/>
      <c r="E25" s="19">
        <v>55454</v>
      </c>
      <c r="F25" s="9"/>
      <c r="G25" s="19">
        <f>SUM(E25:F25)</f>
        <v>55454</v>
      </c>
      <c r="I25" s="16"/>
    </row>
    <row r="26" spans="1:9" ht="13.5" thickBot="1">
      <c r="A26" s="87" t="s">
        <v>26</v>
      </c>
      <c r="B26" s="88"/>
      <c r="C26" s="88"/>
      <c r="D26" s="89"/>
      <c r="E26" s="11"/>
      <c r="F26" s="7"/>
      <c r="G26" s="19">
        <f>SUM(E26:F26)</f>
        <v>0</v>
      </c>
      <c r="I26" s="16"/>
    </row>
    <row r="27" spans="1:9" ht="13.5" thickBot="1">
      <c r="A27" s="188" t="s">
        <v>27</v>
      </c>
      <c r="B27" s="189"/>
      <c r="C27" s="189"/>
      <c r="D27" s="190"/>
      <c r="E27" s="14">
        <v>949</v>
      </c>
      <c r="F27" s="6"/>
      <c r="G27" s="19">
        <f>SUM(E27:F27)</f>
        <v>949</v>
      </c>
      <c r="I27" s="16"/>
    </row>
    <row r="28" spans="1:9" s="38" customFormat="1" ht="13.5" thickBot="1">
      <c r="A28" s="142" t="s">
        <v>28</v>
      </c>
      <c r="B28" s="143"/>
      <c r="C28" s="143"/>
      <c r="D28" s="144"/>
      <c r="E28" s="21">
        <f>SUM(E30+E29)</f>
        <v>0</v>
      </c>
      <c r="F28" s="21">
        <f>SUM(F30+F29)</f>
        <v>50</v>
      </c>
      <c r="G28" s="21">
        <f>SUM(E28+F28)</f>
        <v>50</v>
      </c>
      <c r="H28" s="37"/>
      <c r="I28" s="37"/>
    </row>
    <row r="29" spans="1:9" s="36" customFormat="1" ht="26.25" customHeight="1">
      <c r="A29" s="90" t="s">
        <v>61</v>
      </c>
      <c r="B29" s="91"/>
      <c r="C29" s="91"/>
      <c r="D29" s="92"/>
      <c r="E29" s="69"/>
      <c r="F29" s="71"/>
      <c r="G29" s="69">
        <f>SUM(E29+F29)</f>
        <v>0</v>
      </c>
      <c r="H29" s="35"/>
      <c r="I29" s="35"/>
    </row>
    <row r="30" spans="1:9" s="36" customFormat="1" ht="12.75">
      <c r="A30" s="96" t="s">
        <v>60</v>
      </c>
      <c r="B30" s="97"/>
      <c r="C30" s="97"/>
      <c r="D30" s="98"/>
      <c r="E30" s="70"/>
      <c r="F30" s="72">
        <v>50</v>
      </c>
      <c r="G30" s="70">
        <f>SUM(E30+F30)</f>
        <v>50</v>
      </c>
      <c r="H30" s="35"/>
      <c r="I30" s="35"/>
    </row>
    <row r="31" spans="1:9" ht="29.25" customHeight="1" thickBot="1">
      <c r="A31" s="99" t="s">
        <v>8</v>
      </c>
      <c r="B31" s="100"/>
      <c r="C31" s="100"/>
      <c r="D31" s="100"/>
      <c r="E31" s="100"/>
      <c r="F31" s="100"/>
      <c r="G31" s="101"/>
      <c r="I31" s="16"/>
    </row>
    <row r="32" spans="1:9" s="42" customFormat="1" ht="14.25" customHeight="1" thickBot="1">
      <c r="A32" s="179" t="s">
        <v>29</v>
      </c>
      <c r="B32" s="180"/>
      <c r="C32" s="180"/>
      <c r="D32" s="181"/>
      <c r="E32" s="39">
        <f>SUM(E33)</f>
        <v>658194</v>
      </c>
      <c r="F32" s="39">
        <f>SUM(F33)</f>
        <v>63272</v>
      </c>
      <c r="G32" s="40">
        <f>SUM(E32+F32)</f>
        <v>721466</v>
      </c>
      <c r="H32" s="41"/>
      <c r="I32" s="41"/>
    </row>
    <row r="33" spans="1:9" s="36" customFormat="1" ht="13.5" thickBot="1">
      <c r="A33" s="172" t="s">
        <v>30</v>
      </c>
      <c r="B33" s="173"/>
      <c r="C33" s="173"/>
      <c r="D33" s="174"/>
      <c r="E33" s="49">
        <f>SUM(E34+E37+E41+E42)</f>
        <v>658194</v>
      </c>
      <c r="F33" s="49">
        <f>SUM(F34+F37+F41+F42)</f>
        <v>63272</v>
      </c>
      <c r="G33" s="40">
        <f>SUM(E33+F33)</f>
        <v>721466</v>
      </c>
      <c r="H33" s="35"/>
      <c r="I33" s="78"/>
    </row>
    <row r="34" spans="1:9" s="34" customFormat="1" ht="13.5" thickBot="1">
      <c r="A34" s="106" t="s">
        <v>31</v>
      </c>
      <c r="B34" s="107"/>
      <c r="C34" s="107"/>
      <c r="D34" s="108"/>
      <c r="E34" s="45">
        <f>SUM(E36+E35)</f>
        <v>439536</v>
      </c>
      <c r="F34" s="45">
        <f>SUM(F36+F35)</f>
        <v>62824</v>
      </c>
      <c r="G34" s="40">
        <f>SUM(E34+F34)</f>
        <v>502360</v>
      </c>
      <c r="H34" s="33"/>
      <c r="I34" s="79"/>
    </row>
    <row r="35" spans="1:10" s="36" customFormat="1" ht="13.5" thickBot="1">
      <c r="A35" s="137" t="s">
        <v>32</v>
      </c>
      <c r="B35" s="138"/>
      <c r="C35" s="138"/>
      <c r="D35" s="139"/>
      <c r="E35" s="46">
        <v>318231</v>
      </c>
      <c r="F35" s="47">
        <v>48462</v>
      </c>
      <c r="G35" s="46">
        <f>SUM(E35:F35)</f>
        <v>366693</v>
      </c>
      <c r="H35" s="35"/>
      <c r="I35" s="77"/>
      <c r="J35" s="77"/>
    </row>
    <row r="36" spans="1:9" s="36" customFormat="1" ht="13.5" thickBot="1">
      <c r="A36" s="140" t="s">
        <v>54</v>
      </c>
      <c r="B36" s="138"/>
      <c r="C36" s="138"/>
      <c r="D36" s="139"/>
      <c r="E36" s="46">
        <v>121305</v>
      </c>
      <c r="F36" s="61">
        <v>14362</v>
      </c>
      <c r="G36" s="46">
        <f>SUM(E36:F36)</f>
        <v>135667</v>
      </c>
      <c r="H36" s="35"/>
      <c r="I36" s="78"/>
    </row>
    <row r="37" spans="1:9" s="34" customFormat="1" ht="15.75" customHeight="1">
      <c r="A37" s="165" t="s">
        <v>33</v>
      </c>
      <c r="B37" s="166"/>
      <c r="C37" s="166"/>
      <c r="D37" s="166"/>
      <c r="E37" s="102">
        <f>SUM(E40+E39)</f>
        <v>82055</v>
      </c>
      <c r="F37" s="104"/>
      <c r="G37" s="102">
        <f>SUM(E37+F37)</f>
        <v>82055</v>
      </c>
      <c r="H37" s="33"/>
      <c r="I37" s="79"/>
    </row>
    <row r="38" spans="1:9" ht="12.75" customHeight="1" hidden="1">
      <c r="A38" s="167"/>
      <c r="B38" s="168"/>
      <c r="C38" s="168"/>
      <c r="D38" s="168"/>
      <c r="E38" s="103"/>
      <c r="F38" s="105"/>
      <c r="G38" s="136"/>
      <c r="I38" s="16"/>
    </row>
    <row r="39" spans="1:9" ht="12.75">
      <c r="A39" s="81" t="s">
        <v>34</v>
      </c>
      <c r="B39" s="82"/>
      <c r="C39" s="82"/>
      <c r="D39" s="83"/>
      <c r="E39" s="62">
        <v>80055</v>
      </c>
      <c r="F39" s="65"/>
      <c r="G39" s="62">
        <f>SUM(E39+F39)</f>
        <v>80055</v>
      </c>
      <c r="I39" s="16"/>
    </row>
    <row r="40" spans="1:9" ht="12.75">
      <c r="A40" s="128" t="s">
        <v>35</v>
      </c>
      <c r="B40" s="129"/>
      <c r="C40" s="129"/>
      <c r="D40" s="129"/>
      <c r="E40" s="63">
        <v>2000</v>
      </c>
      <c r="F40" s="66"/>
      <c r="G40" s="63">
        <f>SUM(E40+F40)</f>
        <v>2000</v>
      </c>
      <c r="I40" s="16"/>
    </row>
    <row r="41" spans="1:9" ht="12.75">
      <c r="A41" s="83" t="s">
        <v>59</v>
      </c>
      <c r="B41" s="109"/>
      <c r="C41" s="109"/>
      <c r="D41" s="109"/>
      <c r="E41" s="62">
        <v>4880</v>
      </c>
      <c r="F41" s="65"/>
      <c r="G41" s="62">
        <f>SUM(E41+F41)</f>
        <v>4880</v>
      </c>
      <c r="I41" s="16"/>
    </row>
    <row r="42" spans="1:12" ht="13.5" customHeight="1" thickBot="1">
      <c r="A42" s="163" t="s">
        <v>36</v>
      </c>
      <c r="B42" s="164"/>
      <c r="C42" s="164"/>
      <c r="D42" s="164"/>
      <c r="E42" s="48">
        <v>131723</v>
      </c>
      <c r="F42" s="67">
        <v>448</v>
      </c>
      <c r="G42" s="64">
        <f>SUM(E42:F42)</f>
        <v>132171</v>
      </c>
      <c r="I42" s="16"/>
      <c r="J42" s="76"/>
      <c r="K42" s="76"/>
      <c r="L42" s="76"/>
    </row>
    <row r="43" spans="1:4" ht="12.75">
      <c r="A43" s="178"/>
      <c r="B43" s="178"/>
      <c r="C43" s="178"/>
      <c r="D43" s="178"/>
    </row>
  </sheetData>
  <sheetProtection/>
  <mergeCells count="45">
    <mergeCell ref="A42:D42"/>
    <mergeCell ref="A37:D38"/>
    <mergeCell ref="A21:D21"/>
    <mergeCell ref="A33:D33"/>
    <mergeCell ref="A6:D6"/>
    <mergeCell ref="A43:D43"/>
    <mergeCell ref="A32:D32"/>
    <mergeCell ref="A15:D15"/>
    <mergeCell ref="A19:D19"/>
    <mergeCell ref="A27:D27"/>
    <mergeCell ref="G3:G4"/>
    <mergeCell ref="A5:D5"/>
    <mergeCell ref="A8:D8"/>
    <mergeCell ref="A10:D10"/>
    <mergeCell ref="A11:D11"/>
    <mergeCell ref="F3:F4"/>
    <mergeCell ref="E3:E4"/>
    <mergeCell ref="A7:D7"/>
    <mergeCell ref="G37:G38"/>
    <mergeCell ref="A35:D35"/>
    <mergeCell ref="A36:D36"/>
    <mergeCell ref="A12:D12"/>
    <mergeCell ref="A13:D13"/>
    <mergeCell ref="A28:D28"/>
    <mergeCell ref="A16:D16"/>
    <mergeCell ref="A41:D41"/>
    <mergeCell ref="A14:D14"/>
    <mergeCell ref="A22:D22"/>
    <mergeCell ref="A17:D17"/>
    <mergeCell ref="A18:D18"/>
    <mergeCell ref="A3:D4"/>
    <mergeCell ref="A40:D40"/>
    <mergeCell ref="A20:D20"/>
    <mergeCell ref="A25:D25"/>
    <mergeCell ref="A23:D23"/>
    <mergeCell ref="A39:D39"/>
    <mergeCell ref="A24:D24"/>
    <mergeCell ref="A26:D26"/>
    <mergeCell ref="A29:D29"/>
    <mergeCell ref="A9:D9"/>
    <mergeCell ref="A30:D30"/>
    <mergeCell ref="A31:G31"/>
    <mergeCell ref="E37:E38"/>
    <mergeCell ref="F37:F38"/>
    <mergeCell ref="A34:D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3"/>
  <sheetViews>
    <sheetView zoomScalePageLayoutView="0" workbookViewId="0" topLeftCell="E1">
      <selection activeCell="G25" sqref="G25"/>
    </sheetView>
  </sheetViews>
  <sheetFormatPr defaultColWidth="9.00390625" defaultRowHeight="12.75"/>
  <cols>
    <col min="4" max="4" width="16.625" style="0" customWidth="1"/>
    <col min="5" max="5" width="13.50390625" style="0" customWidth="1"/>
    <col min="6" max="6" width="11.50390625" style="0" customWidth="1"/>
    <col min="7" max="7" width="22.00390625" style="16" customWidth="1"/>
    <col min="9" max="9" width="12.50390625" style="0" bestFit="1" customWidth="1"/>
    <col min="10" max="10" width="10.00390625" style="0" bestFit="1" customWidth="1"/>
    <col min="11" max="11" width="11.50390625" style="0" bestFit="1" customWidth="1"/>
    <col min="12" max="14" width="10.00390625" style="0" bestFit="1" customWidth="1"/>
    <col min="15" max="15" width="10.375" style="0" bestFit="1" customWidth="1"/>
    <col min="17" max="17" width="11.625" style="0" customWidth="1"/>
  </cols>
  <sheetData>
    <row r="2" ht="13.5" thickBot="1">
      <c r="G2" s="15" t="s">
        <v>3</v>
      </c>
    </row>
    <row r="3" spans="1:7" ht="12.75">
      <c r="A3" s="122" t="s">
        <v>38</v>
      </c>
      <c r="B3" s="123"/>
      <c r="C3" s="123"/>
      <c r="D3" s="124"/>
      <c r="E3" s="191" t="s">
        <v>0</v>
      </c>
      <c r="F3" s="156" t="s">
        <v>1</v>
      </c>
      <c r="G3" s="147" t="s">
        <v>2</v>
      </c>
    </row>
    <row r="4" spans="1:7" ht="13.5" thickBot="1">
      <c r="A4" s="125"/>
      <c r="B4" s="126"/>
      <c r="C4" s="126"/>
      <c r="D4" s="127"/>
      <c r="E4" s="192"/>
      <c r="F4" s="193"/>
      <c r="G4" s="194"/>
    </row>
    <row r="5" spans="1:7" ht="13.5" thickBot="1">
      <c r="A5" s="149" t="s">
        <v>7</v>
      </c>
      <c r="B5" s="150"/>
      <c r="C5" s="150"/>
      <c r="D5" s="150"/>
      <c r="E5" s="4">
        <f>E7+E16</f>
        <v>1205872</v>
      </c>
      <c r="F5" s="4">
        <f>F7+F16</f>
        <v>8076</v>
      </c>
      <c r="G5" s="23">
        <f>F5+E5</f>
        <v>1213948</v>
      </c>
    </row>
    <row r="6" spans="1:24" ht="13.5" thickBot="1">
      <c r="A6" s="198" t="s">
        <v>5</v>
      </c>
      <c r="B6" s="199"/>
      <c r="C6" s="199"/>
      <c r="D6" s="199"/>
      <c r="E6" s="5"/>
      <c r="F6" s="5"/>
      <c r="G6" s="2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16"/>
      <c r="V6" s="16"/>
      <c r="W6" s="16"/>
      <c r="X6" s="16"/>
    </row>
    <row r="7" spans="1:24" ht="13.5" thickBot="1">
      <c r="A7" s="200" t="s">
        <v>39</v>
      </c>
      <c r="B7" s="201"/>
      <c r="C7" s="201"/>
      <c r="D7" s="202"/>
      <c r="E7" s="6">
        <f>SUM(E8:E14)</f>
        <v>590894</v>
      </c>
      <c r="F7" s="6">
        <f>SUM(F8:F14)</f>
        <v>9345</v>
      </c>
      <c r="G7" s="14">
        <f>SUM(E7:F7)</f>
        <v>600239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16"/>
      <c r="V7" s="16"/>
      <c r="W7" s="16"/>
      <c r="X7" s="16"/>
    </row>
    <row r="8" spans="1:24" ht="12.75">
      <c r="A8" s="116" t="s">
        <v>41</v>
      </c>
      <c r="B8" s="117"/>
      <c r="C8" s="117"/>
      <c r="D8" s="117"/>
      <c r="E8" s="1">
        <v>158287</v>
      </c>
      <c r="F8" s="1">
        <v>253</v>
      </c>
      <c r="G8" s="13">
        <f>F8+E8</f>
        <v>158540</v>
      </c>
      <c r="H8" s="35"/>
      <c r="I8" s="35"/>
      <c r="J8" s="77"/>
      <c r="K8" s="77"/>
      <c r="L8" s="77"/>
      <c r="M8" s="77"/>
      <c r="N8" s="77"/>
      <c r="O8" s="73"/>
      <c r="P8" s="35"/>
      <c r="Q8" s="35"/>
      <c r="R8" s="35"/>
      <c r="S8" s="35"/>
      <c r="T8" s="35"/>
      <c r="U8" s="16"/>
      <c r="V8" s="16"/>
      <c r="W8" s="16"/>
      <c r="X8" s="16"/>
    </row>
    <row r="9" spans="1:24" ht="12.75">
      <c r="A9" s="116" t="s">
        <v>42</v>
      </c>
      <c r="B9" s="117"/>
      <c r="C9" s="117"/>
      <c r="D9" s="117"/>
      <c r="E9" s="1">
        <v>32464</v>
      </c>
      <c r="F9" s="1">
        <v>-690</v>
      </c>
      <c r="G9" s="13">
        <f aca="true" t="shared" si="0" ref="G9:G15">F9+E9</f>
        <v>31774</v>
      </c>
      <c r="H9" s="35"/>
      <c r="I9" s="68"/>
      <c r="J9" s="68"/>
      <c r="K9" s="35"/>
      <c r="L9" s="35"/>
      <c r="M9" s="35"/>
      <c r="N9" s="35"/>
      <c r="O9" s="35"/>
      <c r="P9" s="35"/>
      <c r="Q9" s="35"/>
      <c r="R9" s="35"/>
      <c r="S9" s="35"/>
      <c r="T9" s="35"/>
      <c r="U9" s="16"/>
      <c r="V9" s="16"/>
      <c r="W9" s="16"/>
      <c r="X9" s="16"/>
    </row>
    <row r="10" spans="1:24" ht="12.75">
      <c r="A10" s="116" t="s">
        <v>43</v>
      </c>
      <c r="B10" s="117"/>
      <c r="C10" s="117"/>
      <c r="D10" s="117"/>
      <c r="E10" s="1">
        <v>123095</v>
      </c>
      <c r="F10" s="1">
        <v>7894</v>
      </c>
      <c r="G10" s="13">
        <f t="shared" si="0"/>
        <v>130989</v>
      </c>
      <c r="H10" s="35"/>
      <c r="I10" s="74"/>
      <c r="J10" s="75"/>
      <c r="K10" s="3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16"/>
      <c r="X10" s="16"/>
    </row>
    <row r="11" spans="1:24" ht="12.75">
      <c r="A11" s="116" t="s">
        <v>44</v>
      </c>
      <c r="B11" s="117"/>
      <c r="C11" s="117"/>
      <c r="D11" s="117"/>
      <c r="E11" s="1">
        <v>54648</v>
      </c>
      <c r="F11" s="1"/>
      <c r="G11" s="13">
        <f t="shared" si="0"/>
        <v>54648</v>
      </c>
      <c r="H11" s="35"/>
      <c r="I11" s="7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16"/>
      <c r="V11" s="16"/>
      <c r="W11" s="16"/>
      <c r="X11" s="16"/>
    </row>
    <row r="12" spans="1:24" ht="12.75">
      <c r="A12" s="130" t="s">
        <v>45</v>
      </c>
      <c r="B12" s="131"/>
      <c r="C12" s="131"/>
      <c r="D12" s="197"/>
      <c r="E12" s="1">
        <v>88677</v>
      </c>
      <c r="F12" s="1">
        <v>2193</v>
      </c>
      <c r="G12" s="13">
        <f>F12+E12</f>
        <v>90870</v>
      </c>
      <c r="H12" s="35"/>
      <c r="I12" s="35"/>
      <c r="J12" s="35"/>
      <c r="K12" s="35"/>
      <c r="L12" s="35"/>
      <c r="M12" s="35"/>
      <c r="N12" s="73"/>
      <c r="O12" s="35"/>
      <c r="P12" s="35"/>
      <c r="Q12" s="35"/>
      <c r="R12" s="35"/>
      <c r="S12" s="35"/>
      <c r="T12" s="35"/>
      <c r="U12" s="16"/>
      <c r="V12" s="16"/>
      <c r="W12" s="16"/>
      <c r="X12" s="16"/>
    </row>
    <row r="13" spans="1:24" ht="12.75">
      <c r="A13" s="116" t="s">
        <v>48</v>
      </c>
      <c r="B13" s="117"/>
      <c r="C13" s="117"/>
      <c r="D13" s="117"/>
      <c r="E13" s="1">
        <v>2000</v>
      </c>
      <c r="F13" s="1">
        <v>-753</v>
      </c>
      <c r="G13" s="13">
        <f>F13+E13</f>
        <v>1247</v>
      </c>
      <c r="H13" s="35"/>
      <c r="I13" s="35"/>
      <c r="J13" s="35"/>
      <c r="K13" s="35"/>
      <c r="L13" s="35"/>
      <c r="M13" s="73"/>
      <c r="N13" s="73"/>
      <c r="O13" s="35"/>
      <c r="P13" s="35"/>
      <c r="Q13" s="35"/>
      <c r="R13" s="35"/>
      <c r="S13" s="35"/>
      <c r="T13" s="35"/>
      <c r="U13" s="16"/>
      <c r="V13" s="16"/>
      <c r="W13" s="16"/>
      <c r="X13" s="16"/>
    </row>
    <row r="14" spans="1:24" ht="12.75">
      <c r="A14" s="130" t="s">
        <v>46</v>
      </c>
      <c r="B14" s="131"/>
      <c r="C14" s="131"/>
      <c r="D14" s="197"/>
      <c r="E14" s="1">
        <v>131723</v>
      </c>
      <c r="F14" s="1">
        <v>448</v>
      </c>
      <c r="G14" s="13">
        <f t="shared" si="0"/>
        <v>132171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16"/>
      <c r="V14" s="16"/>
      <c r="W14" s="16"/>
      <c r="X14" s="16"/>
    </row>
    <row r="15" spans="1:24" ht="13.5" thickBot="1">
      <c r="A15" s="206" t="s">
        <v>47</v>
      </c>
      <c r="B15" s="109"/>
      <c r="C15" s="109"/>
      <c r="D15" s="207"/>
      <c r="E15" s="1">
        <v>131723</v>
      </c>
      <c r="F15" s="1">
        <v>448</v>
      </c>
      <c r="G15" s="13">
        <f t="shared" si="0"/>
        <v>132171</v>
      </c>
      <c r="H15" s="35"/>
      <c r="I15" s="35"/>
      <c r="J15" s="35"/>
      <c r="K15" s="35"/>
      <c r="L15" s="78"/>
      <c r="M15" s="35"/>
      <c r="N15" s="35"/>
      <c r="O15" s="35"/>
      <c r="P15" s="35"/>
      <c r="Q15" s="35"/>
      <c r="R15" s="35"/>
      <c r="S15" s="35"/>
      <c r="T15" s="35"/>
      <c r="U15" s="16"/>
      <c r="V15" s="16"/>
      <c r="W15" s="16"/>
      <c r="X15" s="16"/>
    </row>
    <row r="16" spans="1:24" ht="13.5" thickBot="1">
      <c r="A16" s="203" t="s">
        <v>40</v>
      </c>
      <c r="B16" s="204"/>
      <c r="C16" s="204"/>
      <c r="D16" s="205"/>
      <c r="E16" s="6">
        <f>E18+E19+E20+E21+E22</f>
        <v>614978</v>
      </c>
      <c r="F16" s="6">
        <f>F18+F19+F20+F21+F22</f>
        <v>-1269</v>
      </c>
      <c r="G16" s="14">
        <f>E16+F16</f>
        <v>613709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6"/>
      <c r="V16" s="16"/>
      <c r="W16" s="16"/>
      <c r="X16" s="16"/>
    </row>
    <row r="17" spans="1:24" ht="12.75">
      <c r="A17" s="195" t="s">
        <v>6</v>
      </c>
      <c r="B17" s="196"/>
      <c r="C17" s="196"/>
      <c r="D17" s="196"/>
      <c r="E17" s="2">
        <v>0</v>
      </c>
      <c r="F17" s="2"/>
      <c r="G17" s="20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16"/>
      <c r="V17" s="16"/>
      <c r="W17" s="16"/>
      <c r="X17" s="16"/>
    </row>
    <row r="18" spans="1:24" ht="12.75">
      <c r="A18" s="116" t="s">
        <v>50</v>
      </c>
      <c r="B18" s="117"/>
      <c r="C18" s="117"/>
      <c r="D18" s="117"/>
      <c r="E18" s="1">
        <v>304425</v>
      </c>
      <c r="F18" s="1">
        <v>-19467</v>
      </c>
      <c r="G18" s="13">
        <f>F18+E18</f>
        <v>284958</v>
      </c>
      <c r="H18" s="35"/>
      <c r="I18" s="35"/>
      <c r="J18" s="77"/>
      <c r="K18" s="35"/>
      <c r="L18" s="35"/>
      <c r="M18" s="35"/>
      <c r="N18" s="35"/>
      <c r="O18" s="35"/>
      <c r="P18" s="35"/>
      <c r="Q18" s="35"/>
      <c r="R18" s="73"/>
      <c r="S18" s="73"/>
      <c r="T18" s="35"/>
      <c r="U18" s="35"/>
      <c r="V18" s="35"/>
      <c r="W18" s="16"/>
      <c r="X18" s="16"/>
    </row>
    <row r="19" spans="1:24" ht="12.75">
      <c r="A19" s="116" t="s">
        <v>49</v>
      </c>
      <c r="B19" s="117"/>
      <c r="C19" s="117"/>
      <c r="D19" s="117"/>
      <c r="E19" s="1">
        <v>11291</v>
      </c>
      <c r="F19" s="1">
        <v>496</v>
      </c>
      <c r="G19" s="13">
        <f>F19+E19</f>
        <v>11787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16"/>
      <c r="V19" s="16"/>
      <c r="W19" s="16"/>
      <c r="X19" s="16"/>
    </row>
    <row r="20" spans="1:24" ht="12.75">
      <c r="A20" s="130" t="s">
        <v>51</v>
      </c>
      <c r="B20" s="131"/>
      <c r="C20" s="131"/>
      <c r="D20" s="197"/>
      <c r="E20" s="1">
        <v>15265</v>
      </c>
      <c r="F20" s="1">
        <v>3340</v>
      </c>
      <c r="G20" s="13">
        <f>F20+E20</f>
        <v>18605</v>
      </c>
      <c r="H20" s="35"/>
      <c r="I20" s="35"/>
      <c r="J20" s="35"/>
      <c r="K20" s="35"/>
      <c r="L20" s="35"/>
      <c r="M20" s="35"/>
      <c r="N20" s="35"/>
      <c r="O20" s="80"/>
      <c r="P20" s="35"/>
      <c r="Q20" s="35"/>
      <c r="R20" s="35"/>
      <c r="S20" s="35"/>
      <c r="T20" s="35"/>
      <c r="U20" s="16"/>
      <c r="V20" s="16"/>
      <c r="W20" s="16"/>
      <c r="X20" s="16"/>
    </row>
    <row r="21" spans="1:24" ht="12.75">
      <c r="A21" s="130" t="s">
        <v>52</v>
      </c>
      <c r="B21" s="131"/>
      <c r="C21" s="131"/>
      <c r="D21" s="197"/>
      <c r="E21" s="1">
        <v>139244</v>
      </c>
      <c r="F21" s="1">
        <v>14362</v>
      </c>
      <c r="G21" s="13">
        <f>F21+E21</f>
        <v>153606</v>
      </c>
      <c r="H21" s="35"/>
      <c r="I21" s="35"/>
      <c r="J21" s="68"/>
      <c r="K21" s="68"/>
      <c r="L21" s="35"/>
      <c r="M21" s="35"/>
      <c r="N21" s="35"/>
      <c r="O21" s="35"/>
      <c r="P21" s="35"/>
      <c r="Q21" s="35"/>
      <c r="R21" s="35"/>
      <c r="S21" s="35"/>
      <c r="T21" s="35"/>
      <c r="U21" s="16"/>
      <c r="V21" s="16"/>
      <c r="W21" s="16"/>
      <c r="X21" s="16"/>
    </row>
    <row r="22" spans="1:24" ht="13.5" thickBot="1">
      <c r="A22" s="84" t="s">
        <v>53</v>
      </c>
      <c r="B22" s="85"/>
      <c r="C22" s="85"/>
      <c r="D22" s="85"/>
      <c r="E22" s="10">
        <v>144753</v>
      </c>
      <c r="F22" s="3"/>
      <c r="G22" s="22">
        <f>E22+F22</f>
        <v>144753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16"/>
      <c r="V22" s="16"/>
      <c r="W22" s="16"/>
      <c r="X22" s="16"/>
    </row>
    <row r="23" spans="8:20" ht="12.75"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</sheetData>
  <sheetProtection/>
  <mergeCells count="22">
    <mergeCell ref="A11:D11"/>
    <mergeCell ref="A13:D13"/>
    <mergeCell ref="A16:D16"/>
    <mergeCell ref="A15:D15"/>
    <mergeCell ref="A12:D12"/>
    <mergeCell ref="A14:D14"/>
    <mergeCell ref="A10:D10"/>
    <mergeCell ref="A5:D5"/>
    <mergeCell ref="A6:D6"/>
    <mergeCell ref="A7:D7"/>
    <mergeCell ref="A8:D8"/>
    <mergeCell ref="A9:D9"/>
    <mergeCell ref="A3:D4"/>
    <mergeCell ref="E3:E4"/>
    <mergeCell ref="F3:F4"/>
    <mergeCell ref="G3:G4"/>
    <mergeCell ref="A22:D22"/>
    <mergeCell ref="A17:D17"/>
    <mergeCell ref="A18:D18"/>
    <mergeCell ref="A19:D19"/>
    <mergeCell ref="A21:D21"/>
    <mergeCell ref="A20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Egyek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Polgarmesteri Hivatal</dc:creator>
  <cp:keywords/>
  <dc:description/>
  <cp:lastModifiedBy>Konyveles</cp:lastModifiedBy>
  <cp:lastPrinted>2015-07-08T11:43:43Z</cp:lastPrinted>
  <dcterms:created xsi:type="dcterms:W3CDTF">2009-06-18T07:50:23Z</dcterms:created>
  <dcterms:modified xsi:type="dcterms:W3CDTF">2015-07-08T12:20:27Z</dcterms:modified>
  <cp:category/>
  <cp:version/>
  <cp:contentType/>
  <cp:contentStatus/>
</cp:coreProperties>
</file>