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356" windowWidth="15480" windowHeight="8280" tabRatio="599" firstSheet="10" activeTab="10"/>
  </bookViews>
  <sheets>
    <sheet name="bevétel 2.m. " sheetId="1" r:id="rId1"/>
    <sheet name="Bevétel Önkormányzat 2.1 " sheetId="2" r:id="rId2"/>
    <sheet name="Bev.Önkorm.köt.fel.2.1)a " sheetId="3" r:id="rId3"/>
    <sheet name="Bev.Önkor.önként váll.fel.2.1)b" sheetId="4" r:id="rId4"/>
    <sheet name="Bevétel Polg.Hivatal 2.2 " sheetId="5" r:id="rId5"/>
    <sheet name="Bev.Polg.Hiv.Köt.fel.2.2)a" sheetId="6" r:id="rId6"/>
    <sheet name="Bevétel Könyvtár-Műv.h. 2.3. " sheetId="7" r:id="rId7"/>
    <sheet name="Bev.Könyvt.Műv.h.köt.fel.2.3)a" sheetId="8" r:id="rId8"/>
    <sheet name="Kiadások3" sheetId="9" r:id="rId9"/>
    <sheet name="önkormányzat kiadásai 3.1. " sheetId="10" r:id="rId10"/>
    <sheet name="önkorm.köt.fel.3.1)a" sheetId="11" r:id="rId11"/>
    <sheet name="Önkorm.Önként váll.fel.3.1)b" sheetId="12" r:id="rId12"/>
    <sheet name="Polg.Hivatal kiadásai 3.2" sheetId="13" r:id="rId13"/>
    <sheet name="Polg.Hiv.köt.fel.3.2)a" sheetId="14" r:id="rId14"/>
    <sheet name="Könyvtár és Műv.H. kiadásai 3.3" sheetId="15" r:id="rId15"/>
    <sheet name="Könyvt.Műv.H.köt.fel.3.3)a" sheetId="16" r:id="rId16"/>
    <sheet name="Működési kiadások4" sheetId="17" r:id="rId17"/>
    <sheet name="Felhalmozás5." sheetId="18" r:id="rId18"/>
    <sheet name="Mérleg7 " sheetId="19" r:id="rId19"/>
    <sheet name="Előirányzat felh.8" sheetId="20" r:id="rId20"/>
    <sheet name="mérleg 3 éves 10.m." sheetId="21" r:id="rId21"/>
    <sheet name="Céltartalék 11." sheetId="22" r:id="rId22"/>
    <sheet name="Munka1" sheetId="23" r:id="rId23"/>
  </sheets>
  <definedNames>
    <definedName name="_xlnm.Print_Area" localSheetId="7">'Bev.Könyvt.Műv.h.köt.fel.2.3)a'!$A$1:$J$12</definedName>
    <definedName name="_xlnm.Print_Area" localSheetId="2">'Bev.Önkorm.köt.fel.2.1)a '!$A$1:$K$26</definedName>
    <definedName name="_xlnm.Print_Area" localSheetId="5">'Bev.Polg.Hiv.Köt.fel.2.2)a'!$A$1:$J$12</definedName>
    <definedName name="_xlnm.Print_Area" localSheetId="0">'bevétel 2.m. '!$A$1:$E$40</definedName>
    <definedName name="_xlnm.Print_Area" localSheetId="4">'Bevétel Polg.Hivatal 2.2 '!$A$1:$J$12</definedName>
    <definedName name="_xlnm.Print_Area" localSheetId="8">'Kiadások3'!$A$1:$F$28</definedName>
    <definedName name="_xlnm.Print_Area" localSheetId="20">'mérleg 3 éves 10.m.'!$A$1:$F$28</definedName>
    <definedName name="_xlnm.Print_Area" localSheetId="10">'önkorm.köt.fel.3.1)a'!$A$1:$Q$46</definedName>
    <definedName name="_xlnm.Print_Area" localSheetId="11">'Önkorm.Önként váll.fel.3.1)b'!$A$1:$M$16</definedName>
    <definedName name="_xlnm.Print_Area" localSheetId="9">'önkormányzat kiadásai 3.1. '!$A$1:$M$45</definedName>
    <definedName name="_xlnm.Print_Area" localSheetId="13">'Polg.Hiv.köt.fel.3.2)a'!$A$1:$M$14</definedName>
    <definedName name="_xlnm.Print_Area" localSheetId="12">'Polg.Hivatal kiadásai 3.2'!$A$1:$M$14</definedName>
  </definedNames>
  <calcPr fullCalcOnLoad="1"/>
</workbook>
</file>

<file path=xl/sharedStrings.xml><?xml version="1.0" encoding="utf-8"?>
<sst xmlns="http://schemas.openxmlformats.org/spreadsheetml/2006/main" count="945" uniqueCount="373">
  <si>
    <t>Megnevezés</t>
  </si>
  <si>
    <t>Működési bevételek</t>
  </si>
  <si>
    <t>1.</t>
  </si>
  <si>
    <t>10.</t>
  </si>
  <si>
    <t>4.</t>
  </si>
  <si>
    <t>7.</t>
  </si>
  <si>
    <t>2.</t>
  </si>
  <si>
    <t>5.</t>
  </si>
  <si>
    <t>9.</t>
  </si>
  <si>
    <t>11.</t>
  </si>
  <si>
    <t>3.</t>
  </si>
  <si>
    <t>6.</t>
  </si>
  <si>
    <t>adatok ezer forintban</t>
  </si>
  <si>
    <t>8.</t>
  </si>
  <si>
    <t>Összesen:</t>
  </si>
  <si>
    <t>előirányzat</t>
  </si>
  <si>
    <t>21.</t>
  </si>
  <si>
    <t>13.</t>
  </si>
  <si>
    <t>Kiadások</t>
  </si>
  <si>
    <t>Bevételek</t>
  </si>
  <si>
    <t>Müködési kiadások</t>
  </si>
  <si>
    <t>Müködési kiadás összesen:</t>
  </si>
  <si>
    <t>Müködési bevétel összesen:</t>
  </si>
  <si>
    <t>Felhalmozási kiadások</t>
  </si>
  <si>
    <t>Felhalmozási bevételek</t>
  </si>
  <si>
    <t>Felhalmozási kiadás összesen:</t>
  </si>
  <si>
    <t>Felhalmozási bevétel összesen:</t>
  </si>
  <si>
    <t>M i n d ö s s z e s e n  :</t>
  </si>
  <si>
    <t>Összesen</t>
  </si>
  <si>
    <t>12.</t>
  </si>
  <si>
    <t xml:space="preserve">                                              Egyek Nagyközség Önkormányzat működési és felhalmozási célú bevételeinek és kiadásainak </t>
  </si>
  <si>
    <t>Egyek Nagyközség Önkormányzat és költségvetési szervei bevételei forrásonként, főbb jogcím-csoportonkénti részletezettségben.</t>
  </si>
  <si>
    <t xml:space="preserve">adatok ezer forintban </t>
  </si>
  <si>
    <t xml:space="preserve">Kiemelt előirányzatok </t>
  </si>
  <si>
    <t xml:space="preserve">Összesen </t>
  </si>
  <si>
    <t>Működési kiadások összesen</t>
  </si>
  <si>
    <t>Költségvetési létszámkeret.</t>
  </si>
  <si>
    <t xml:space="preserve">Kiadások összesen: </t>
  </si>
  <si>
    <t>Balmazújvárosi többcélú társulás</t>
  </si>
  <si>
    <t xml:space="preserve">   ebből: közcélú, közhasznú</t>
  </si>
  <si>
    <t>Egyek Nagyközség Önkormányzat Felújítási kiadásai célonként.</t>
  </si>
  <si>
    <t>Felújítási cél megnevezése</t>
  </si>
  <si>
    <t xml:space="preserve">ezer forintban </t>
  </si>
  <si>
    <t>Feladat megnevezése</t>
  </si>
  <si>
    <t>Előirányzat</t>
  </si>
  <si>
    <t>jan.</t>
  </si>
  <si>
    <t>febr.</t>
  </si>
  <si>
    <t>márc.</t>
  </si>
  <si>
    <t>ápr.</t>
  </si>
  <si>
    <t>máj.</t>
  </si>
  <si>
    <t>jun.</t>
  </si>
  <si>
    <t>júl.</t>
  </si>
  <si>
    <t>aug.</t>
  </si>
  <si>
    <t>szept.</t>
  </si>
  <si>
    <t>okt.</t>
  </si>
  <si>
    <t>nov.</t>
  </si>
  <si>
    <t>dec.</t>
  </si>
  <si>
    <t>BEVÉTELEK</t>
  </si>
  <si>
    <t>BEVÉTEL ÖSSZESEN</t>
  </si>
  <si>
    <t>KIADÁSOK</t>
  </si>
  <si>
    <t>KIADÁS ÖSSZESEN</t>
  </si>
  <si>
    <t>B E V É T E L E K</t>
  </si>
  <si>
    <t>Sor-
szám</t>
  </si>
  <si>
    <t>Bevételi jogcím</t>
  </si>
  <si>
    <t>K I A D Á S O K</t>
  </si>
  <si>
    <t>Sor-szám</t>
  </si>
  <si>
    <t>Kiadási jogcímek</t>
  </si>
  <si>
    <t>14.</t>
  </si>
  <si>
    <t>16.</t>
  </si>
  <si>
    <t>17.</t>
  </si>
  <si>
    <t>15.</t>
  </si>
  <si>
    <t>18.</t>
  </si>
  <si>
    <t>19.</t>
  </si>
  <si>
    <t>20.</t>
  </si>
  <si>
    <t>22.</t>
  </si>
  <si>
    <t>23.</t>
  </si>
  <si>
    <t>24.</t>
  </si>
  <si>
    <t>Egyek Nagyközség Önkormányzat Felhalmozási kiadásai feladatonként</t>
  </si>
  <si>
    <t>KIMUTATÁS</t>
  </si>
  <si>
    <t>a</t>
  </si>
  <si>
    <t>évre tervezett tartalékokról</t>
  </si>
  <si>
    <t>Felhalmozási tartalék</t>
  </si>
  <si>
    <t>Általános tartalék összesen</t>
  </si>
  <si>
    <t>Tartalék összesen:</t>
  </si>
  <si>
    <t>Tárkányi Béla Könyvtár és Művelődési Ház összesen:</t>
  </si>
  <si>
    <t>Önkormányzati lakás felújítás</t>
  </si>
  <si>
    <t>2014.</t>
  </si>
  <si>
    <t>25.</t>
  </si>
  <si>
    <t>26.</t>
  </si>
  <si>
    <t>1. Önkormányzat</t>
  </si>
  <si>
    <t>2. Polgármesteri Hivatal</t>
  </si>
  <si>
    <t>Önkormányzati Tűzoltóság</t>
  </si>
  <si>
    <t xml:space="preserve">Ssz. </t>
  </si>
  <si>
    <t>2014. évi előirányzat</t>
  </si>
  <si>
    <t xml:space="preserve"> </t>
  </si>
  <si>
    <t>Engedélyezett létszám (fő)</t>
  </si>
  <si>
    <t>2. Tárkányi Béla Könytár és Művelődési ház</t>
  </si>
  <si>
    <t>Az Önkormányzat Pénzügyi mérlege</t>
  </si>
  <si>
    <t>2014.évi</t>
  </si>
  <si>
    <t>Egyek Nagyközség Önkormányzat 2014. évi előirányzat-felhasználási ütemterve</t>
  </si>
  <si>
    <t>2014. Évi Költségvetési kiadások összesen</t>
  </si>
  <si>
    <t>2014. évi Költségvetési bevételek összesen</t>
  </si>
  <si>
    <t xml:space="preserve">2014. Évi előirányzat </t>
  </si>
  <si>
    <t>Egyek Nagyközség Önkormányzat és költségvetési szervei 2014. évi működési  kiadásai kiemelt előirányzatonként</t>
  </si>
  <si>
    <t>Tárkányi Béla Könyvtár és Művelődési Ház 2014. évi tervezett kiadásai kötelezően ellátandó feladatonként</t>
  </si>
  <si>
    <t>Tárkányi Béla Könyvtár és Művelődési Ház 2014. évi tervezett kiadásai feladatonként</t>
  </si>
  <si>
    <t>Polgármesteri Hivatal 2014. évi tervezett kiadásai kötelezően ellátandó feladatonként</t>
  </si>
  <si>
    <t>Polgármesteri Hivatal 2014. évi tervezett kiadásai feladatonként</t>
  </si>
  <si>
    <t>2014. terv</t>
  </si>
  <si>
    <t>Egyek Nagyközség Önkormányzatának 2014. évi tervezett kiadásai  önként vállalt feladatonként</t>
  </si>
  <si>
    <t>Egyek Nagyközség Önkormányzatának 2014. évi tervezett kiadásai kötelezően ellátandó feladatonként</t>
  </si>
  <si>
    <t>Egyek Nagyközség Önkormányzatának 2014. évi tervezett kiadásai  feladatonként</t>
  </si>
  <si>
    <t>Egyek Nagyközség Önkormányzat és költségvetési szervei 2014. évi  kiadásai kiemelt előirányzatonként</t>
  </si>
  <si>
    <t xml:space="preserve">2014. Előirányzat 
Önkormányzat </t>
  </si>
  <si>
    <t xml:space="preserve">2014. Előirányzat 
Polgármesteri Hivatal </t>
  </si>
  <si>
    <t>2014. Előirányzat 
Tárkányi Béla Könyvt. És Műv H.</t>
  </si>
  <si>
    <t>2014. Előirányzat 
Összesen:</t>
  </si>
  <si>
    <t>Tárkányi Béla Könyvtár és Művelődési Ház 2014. évi tervezett bevételei kötelezően ellátandó feladatonként</t>
  </si>
  <si>
    <t>Tárkányi Béla Könyvtár és Művelődési Ház 2014. évi bevételei</t>
  </si>
  <si>
    <t>Polgármesteri Hivatal 2014. évi tervezett bevételei kötelezően ellátandó feladatonként</t>
  </si>
  <si>
    <t>Polgármesteri Hivatal 2014. évi tervezett bevételei</t>
  </si>
  <si>
    <t>Egyek Nagyközség Önkormányzatának 2014. évi tervezett bevételei önként vállalt feladatonként</t>
  </si>
  <si>
    <t>Egyek Nagyközség Önkormányzatának 2014. évi tervezett bevételei kötelezően ellátandó feladatonként</t>
  </si>
  <si>
    <t>Önkormányzat 2014. évi tervezett bevételei</t>
  </si>
  <si>
    <t>2014. Előirányzat 
Tárkányi Béla Könyvt. És Műv.H.</t>
  </si>
  <si>
    <t>B3 Közhatalmi bevétel</t>
  </si>
  <si>
    <t>B34. Vagyoni típusú adók</t>
  </si>
  <si>
    <t>B35. Termékek és szogáltatások adói</t>
  </si>
  <si>
    <t>B351. Értékesítési és forgalmi adók (állandó jelleggel végzett ipaírűzési tevékenység után fizetett helyi iparűzési adó)</t>
  </si>
  <si>
    <t>B354. Gépjárműadók</t>
  </si>
  <si>
    <t>B355. Egyéb áruhasználati és szolgáltatási adók (talajterhelési díj)</t>
  </si>
  <si>
    <t>B36. Egyéb közhatalmi bevételek (bírság, pótlék, mezőőri díj)</t>
  </si>
  <si>
    <t>B4. Működési bevételek</t>
  </si>
  <si>
    <t>B.5. Felhalmozási bevételek</t>
  </si>
  <si>
    <t>B1. Működési célú támogatások államháztartáson belülről</t>
  </si>
  <si>
    <t>B111. Helyi önkormányzatok működésének általános támogatása</t>
  </si>
  <si>
    <t>B113. Települési önkormányzatok szociális és gyermekjóléti feladatainak támogatása</t>
  </si>
  <si>
    <t>B114. Települési önkormányzatok kulturális feladatainak támogatása</t>
  </si>
  <si>
    <t>B116 Helyi önkormányzatok kiegészítő támogatása</t>
  </si>
  <si>
    <t>B115 Működési célú központosított előirányzatok</t>
  </si>
  <si>
    <t>B11. Önkormányzatok működési támogatásai</t>
  </si>
  <si>
    <t>B16. Egyéb működési célú támogatások bevételei államáhztartáson belülről</t>
  </si>
  <si>
    <t>B2. Felhalmozási célú támogatások államháztartáson belülről</t>
  </si>
  <si>
    <t xml:space="preserve">B25. Egyéb felhalmozási célú támogatások bevételei államháztartáson belülről </t>
  </si>
  <si>
    <t>B7. Felhalmozási célú átvett pénzeszközök</t>
  </si>
  <si>
    <t>B72. Felhalmozási célú visszatérítendő támogatások, kölcsönök visszatérülése államáhztartáson kívülről</t>
  </si>
  <si>
    <t>B81. Belföldi finanszírozás bevételei</t>
  </si>
  <si>
    <t>B811. Hitel-, kölcsönfelvétel államháztartáson kívülről</t>
  </si>
  <si>
    <t>B813. Maradvány igénybevétele</t>
  </si>
  <si>
    <t xml:space="preserve">            felhalmozási</t>
  </si>
  <si>
    <t>ebből:    működési</t>
  </si>
  <si>
    <t>B816. Központi, irányítószervi támogatás</t>
  </si>
  <si>
    <t>B8. Finanszírozási bevételek</t>
  </si>
  <si>
    <t>KÖLTSÉGVETÉSI HIÁNY FINANSZÍROZÁSÁRA SZOLGÁLÓ PÉNZF.NÉLKÜLI BEVÉTELEK:</t>
  </si>
  <si>
    <t>B6. Működési célú átvett pénzeszközök</t>
  </si>
  <si>
    <t>A. Költségvetési bevételek összesen</t>
  </si>
  <si>
    <t>B3. Közhatalmi bevétel</t>
  </si>
  <si>
    <t>B5. Felhalmozási bevételek</t>
  </si>
  <si>
    <t>Kormányzati funkciók</t>
  </si>
  <si>
    <t>053020 Szennyeződésmentesítési tevékenység</t>
  </si>
  <si>
    <t>044320 Nem lakóépület építése</t>
  </si>
  <si>
    <t>106010 Lakóingatlan szociális célú bérbeadás, üzemeltetés</t>
  </si>
  <si>
    <t>013350 Az önkormányzati vagyonnal való gazdálk-sal kapcs. Feladatok</t>
  </si>
  <si>
    <t>066020 Város és községgazdálkodás</t>
  </si>
  <si>
    <t>018010 Önkormányzatok elszámolásai a közp-i ktg.vetéssel</t>
  </si>
  <si>
    <t>900020 Önkormányzati funkciókra nem sorolható bevételek államháztartásoknak</t>
  </si>
  <si>
    <t>900060 Forgatási és befektetési célú finanszírozási műveletek</t>
  </si>
  <si>
    <t>061020 Lakóépület építése</t>
  </si>
  <si>
    <t>107055 Falugondoki, tanyagondnoki feladatok ellátása</t>
  </si>
  <si>
    <t>041233 Hosszabb időtartamú közfgolalkoztatás</t>
  </si>
  <si>
    <t>041237 Közfogallkoztatási mintaprogram</t>
  </si>
  <si>
    <t>086090 Mindenféle máshová nem sorolh.szabadidős szolg-k</t>
  </si>
  <si>
    <t>013320 Köztemető fenntartás és működtetés</t>
  </si>
  <si>
    <t>011130 Önkormányzatok és önkormányzati hivatalok jogalkotói és általános igazgatási tevékenysége</t>
  </si>
  <si>
    <t>011220 Adó-, vám és jövedéki igazgatás</t>
  </si>
  <si>
    <t>082042 Könyvtári állomány gyarapítása, nyilvántartása</t>
  </si>
  <si>
    <t>082044 Könyvtári szolgáltatások</t>
  </si>
  <si>
    <t>082063 Múzeumi, kiállítási tevékenység</t>
  </si>
  <si>
    <t>082091 Közművelődési- közösségi és társadalmi részvétel fejlesztése</t>
  </si>
  <si>
    <t>Költségvetési bevétel rovatrend</t>
  </si>
  <si>
    <t>Költségvetési kiadás rovatrand</t>
  </si>
  <si>
    <t>K1. Személyi juttatások</t>
  </si>
  <si>
    <t>K2. Munkaadókat terhelő járulékok és szociális hozzájárulási adók</t>
  </si>
  <si>
    <t>K3. Dologi kiadások</t>
  </si>
  <si>
    <t>K4. Ellátottak pénzbeli juttatásai</t>
  </si>
  <si>
    <t>K6. Beruházások</t>
  </si>
  <si>
    <t>K7. Felújítások</t>
  </si>
  <si>
    <t>K8. Egyéb felhalmozási célú kiadások</t>
  </si>
  <si>
    <t>Felhalmozási kiadások összesen:</t>
  </si>
  <si>
    <t>K512. Tartalékok</t>
  </si>
  <si>
    <t>K5. Egyéb működési célú kiadások (tartalékok nélkül)</t>
  </si>
  <si>
    <t>K9. Finanszírozási kiadások (működési)</t>
  </si>
  <si>
    <t>K9. Finanszírozási kiadások (felhalmozási)</t>
  </si>
  <si>
    <t>ebből: K915. Központi irányítószervi támogatás folyósítása</t>
  </si>
  <si>
    <t xml:space="preserve">B73. Egyéb felhalmozási célú átvett pénzeszközök </t>
  </si>
  <si>
    <t xml:space="preserve">K2. Munkaadókat terhelő járulékok és szociális hozzájárulási adó </t>
  </si>
  <si>
    <t xml:space="preserve">K4. Ellátottak pénzbeli juttatásai </t>
  </si>
  <si>
    <t>K512. Tartalék tartalék</t>
  </si>
  <si>
    <t>K9. Finanszírozási kiadások</t>
  </si>
  <si>
    <t>051040 Nem veszélyes hulladék kezelése ártalmatlanítása</t>
  </si>
  <si>
    <t>045120 Út-, autópálya építése</t>
  </si>
  <si>
    <t>045160 Helyi közutak, hidak, alagutak fenntartása</t>
  </si>
  <si>
    <t>083030 Egyéb kiadói tevékenyésg</t>
  </si>
  <si>
    <t>064010 Közvilágítás</t>
  </si>
  <si>
    <t>900070 Fejezeti és általános tartalékok elszámolása</t>
  </si>
  <si>
    <t>032020 Tűz és katasztrófavédelmi tevékenységek</t>
  </si>
  <si>
    <t>072111 Háziorvosi alapellátás</t>
  </si>
  <si>
    <t>072112 Háziorvosi ügyeleti ellátás</t>
  </si>
  <si>
    <t>072210 Járóbetegek gyógyító szakellátása</t>
  </si>
  <si>
    <t>074040 Fertőző megbetegedéseket megel.jár.ü.ell.</t>
  </si>
  <si>
    <t>102021 Idősek, demens betegek tartós bentlakásos ellátása</t>
  </si>
  <si>
    <t>104012 Gyermekek átmenti ellátása</t>
  </si>
  <si>
    <t>102030 Idősek, demens betegek nappali ellátása</t>
  </si>
  <si>
    <t>105010 Munkanélküliek, aktív korúak ellátása</t>
  </si>
  <si>
    <t>106020 Lakásfenntartással, lakhatással összefügg.ell-k</t>
  </si>
  <si>
    <t>107060 Egyéb szociális pénzbeni ellátások, tám-k</t>
  </si>
  <si>
    <t>101150 Betegségekkel ellátások, támogatások</t>
  </si>
  <si>
    <t>104042 Gyermekjóléti szolgáltatások</t>
  </si>
  <si>
    <t>107051 Szociális étkeztetés</t>
  </si>
  <si>
    <t>107052 Házi segítsgényújtás</t>
  </si>
  <si>
    <t>011130 Önk.-k és önk-i hav-k jogalkotói és ált.ig.tev.</t>
  </si>
  <si>
    <t>104060 A gyermek és fiatal családok életmin. Javítása</t>
  </si>
  <si>
    <t>K2. Munkaadókat terhelő járulékok és szociális hozzájárulási adó</t>
  </si>
  <si>
    <t>K5. Egyéb működési célú kiadások (tartalék nélkül)</t>
  </si>
  <si>
    <t>K512. Tartalék</t>
  </si>
  <si>
    <t>Általános működési tartalék</t>
  </si>
  <si>
    <t>KEOP pályázat: szennyvíztisztító-telep áthelyezés, szennyvízcsatorna IV. ütem kiépítés</t>
  </si>
  <si>
    <t>Horgászturizmushoz kapcsolódó pihenőpark és sétaút</t>
  </si>
  <si>
    <t>"Esélyt az állatoknak"-Gyepmesteri telep létesítése Egyeken</t>
  </si>
  <si>
    <t>Műfüves pálya kilakítása</t>
  </si>
  <si>
    <t>K5. Egyéb működési célú kiadások</t>
  </si>
  <si>
    <t>ebből: tartalék (működési)</t>
  </si>
  <si>
    <t>K512. Tartalék (felhalmozási)</t>
  </si>
  <si>
    <t>B3. Közhatalmi bevételek</t>
  </si>
  <si>
    <t>B8. Finanszírozási bevételek (működési)</t>
  </si>
  <si>
    <t>B8. Finanszírozási bevételek (felhalmozási)</t>
  </si>
  <si>
    <t>B21. Felhalmozási célú önkormányzati támogatások (központosított előirányzatok,  vis maior)</t>
  </si>
  <si>
    <t>ebből felhalmozási célú hielfelvétel</t>
  </si>
  <si>
    <t>072210 Járóbeteg gyógyító szakellátás</t>
  </si>
  <si>
    <t>084031 Civil szervezetek támogatása</t>
  </si>
  <si>
    <t>107060  Egyéb szociális pénzbeni ellátások,támogatások</t>
  </si>
  <si>
    <t>051040 Nem veszélyes hulladék kezelése,ártalmatlanítása</t>
  </si>
  <si>
    <t>107060 Egyéb szociális pénzbeni ellátások,támogatások</t>
  </si>
  <si>
    <t>016060 Országgyűlési,önkormányzati és európai parlamenti képviselő választáshoz kapcs.tevékenyésg/Országgyűlési képv.választás/</t>
  </si>
  <si>
    <t>016060 Országgyűlési,önkormányzati és európai parlamenti képviselő választáshoz kapcs.tevékenyésg /Európai parlamenti képv.választás/</t>
  </si>
  <si>
    <t>104051 Gyermekvédelmi pénzbeli és természetbeni ellátások</t>
  </si>
  <si>
    <t>104051 Gyermkvédelmi pénzbeli és természetbeni ellátások</t>
  </si>
  <si>
    <t xml:space="preserve">  ebből: képviselők juttatása</t>
  </si>
  <si>
    <t>K12 Külső személyi juttatások</t>
  </si>
  <si>
    <t>K11. Foglalkoztatottak személyi juttatásai</t>
  </si>
  <si>
    <t>K1. Személyi jellegű juttatás</t>
  </si>
  <si>
    <t>K3.Dologi kiadások</t>
  </si>
  <si>
    <t>K4.Ellátottak pénzbeli juttatásai</t>
  </si>
  <si>
    <t>K5. Egyéb működési célú kiadások  (tartalék nélkül)</t>
  </si>
  <si>
    <t>Tiszacsege központi orvosi ügyelet</t>
  </si>
  <si>
    <t xml:space="preserve">Egyeki Egyeki Szöghatár Nonprofit Kft. </t>
  </si>
  <si>
    <t>Debrecen - Nyíregyházi Egyházmegye</t>
  </si>
  <si>
    <t>Visszefizetési kötelezettség</t>
  </si>
  <si>
    <t>Temetési kölcsön</t>
  </si>
  <si>
    <t>Munkahelyteremtő támogatás</t>
  </si>
  <si>
    <t>Környezetvédelmi pályázati támogatás</t>
  </si>
  <si>
    <t>Egyeki Sportbarátok Sport Egyesülete</t>
  </si>
  <si>
    <t>Polgárőrség</t>
  </si>
  <si>
    <t>K915. Központi, irányítószervi támogatás</t>
  </si>
  <si>
    <t>K91.Hiteltörlesztés államháztartáson kívülre (működési )</t>
  </si>
  <si>
    <t>Móra Ferenc Katolikus Ált.Isk.és Óvoda</t>
  </si>
  <si>
    <t>Kispereg támogatás /templom helyreáll.támog. /</t>
  </si>
  <si>
    <t>Népdalkör</t>
  </si>
  <si>
    <t>B1. Működési célú támogatások államházartáson belülről</t>
  </si>
  <si>
    <t>B111. Helyi önkormányzatok működsésének ált.támogatásai</t>
  </si>
  <si>
    <t>B113. Települési önkormányzatok szoc.és gyermekjóléti fel.támog.</t>
  </si>
  <si>
    <t>B114.Települési önkormányzatok kulturális feladatainak támog.</t>
  </si>
  <si>
    <t>B115. Működési célú központosított eilőirányzatok</t>
  </si>
  <si>
    <t>B116. Helyi önkormányzatok kiegészítő támogatása</t>
  </si>
  <si>
    <t xml:space="preserve">B16. Egyéb működési célú támogatások bevételei államházt. belülről </t>
  </si>
  <si>
    <t>B21. Felhalmozási célú önkormányzati támogatások</t>
  </si>
  <si>
    <t>B25. Egyéb felhalmozási célú támogatások bevételei államháztartáson belülről</t>
  </si>
  <si>
    <t>B3.Közhatalmi bevétel</t>
  </si>
  <si>
    <t>B34.Vagyoni típusú adók</t>
  </si>
  <si>
    <t>B35. Termékek és szolgáltatások adói</t>
  </si>
  <si>
    <t>B351. Értékesítési és forgalmi adók</t>
  </si>
  <si>
    <t>B354.  Gépjárműadók</t>
  </si>
  <si>
    <t>B36. Egyéb közhatalmi bevételek</t>
  </si>
  <si>
    <t xml:space="preserve">   B5. Felhalmozási bevételek</t>
  </si>
  <si>
    <t>B6. Működési célú átvett pézeszközök</t>
  </si>
  <si>
    <t>B72. Felhalmozási célú visszatérítendő támogatások , kölcsönök visszatérülése államháztartáson kívülről</t>
  </si>
  <si>
    <t>B73. Egyéb felhalmozási célú átvett pénzeszközök</t>
  </si>
  <si>
    <t xml:space="preserve">KÖLTSÉGVETÉSI BEVÉTELEK ÖSSZESEN : </t>
  </si>
  <si>
    <t>B811. Hitel,kölcsön felvétel államháztartáson kívülről</t>
  </si>
  <si>
    <t>27</t>
  </si>
  <si>
    <t>K1.Személyi juttatások</t>
  </si>
  <si>
    <t>K12. Külső személyi juttatások</t>
  </si>
  <si>
    <t>K4. Ellátottak pénzbeli juttatása</t>
  </si>
  <si>
    <t xml:space="preserve">K5. Egyéb működési célú kiadások </t>
  </si>
  <si>
    <t>K512. Tartalékok (felhalmozási)</t>
  </si>
  <si>
    <t xml:space="preserve">   K512.  Tartalékok (működési)</t>
  </si>
  <si>
    <t>K7. Felújítás</t>
  </si>
  <si>
    <t xml:space="preserve"> KIADÁSOK ÖSSZESEN: </t>
  </si>
  <si>
    <t xml:space="preserve"> K6. Beruházás</t>
  </si>
  <si>
    <t>7</t>
  </si>
  <si>
    <t>Kormányzati funkció</t>
  </si>
  <si>
    <t>ÉAOP-4.1.2/A "védőnői szolgálat épületénk külső - belső felújítása</t>
  </si>
  <si>
    <t>061020</t>
  </si>
  <si>
    <t>044320</t>
  </si>
  <si>
    <t>013320</t>
  </si>
  <si>
    <t>Ravatalozó ajtó felújítás</t>
  </si>
  <si>
    <t>045120</t>
  </si>
  <si>
    <t>Önkormányzati utak felújítása</t>
  </si>
  <si>
    <t>Horgászturizmushoz kapcsolód pihenőpark és sétaút terv készítés</t>
  </si>
  <si>
    <t>Esélyt az állatoknak - Gyepmesteri telep létesítése Egyeken terv készítés</t>
  </si>
  <si>
    <t>Polgármesteri Hivatal nyílászáró csere</t>
  </si>
  <si>
    <t>Étterem épület tetőcsere,terv készítés</t>
  </si>
  <si>
    <t>Étterem épület belső építészeti átalakítása:terv készítés,belső átalakítás</t>
  </si>
  <si>
    <t>Étterem épület fűtéskorszerűsítés,terv készítés kazán beépítése</t>
  </si>
  <si>
    <t xml:space="preserve">Önkormányzati épület( Egyeki Szöghatár Kft.által használt) fűtéskorszerűsítés terv készítés </t>
  </si>
  <si>
    <t>Művelődési Ház  épület, tetőcsere,terv készítés</t>
  </si>
  <si>
    <t>Rendőrörs épületének belső átalakítása</t>
  </si>
  <si>
    <t>Üzemcsarnok létesítés: terv készítés</t>
  </si>
  <si>
    <t>Vasút- Fő utca járda építés: terv készítés</t>
  </si>
  <si>
    <t>Zúzott kő vásárlás</t>
  </si>
  <si>
    <t>Önkormányzati út építés terv készítés</t>
  </si>
  <si>
    <t>Polgármesteri Hivatal udvarának aszfaltozása</t>
  </si>
  <si>
    <t>066020</t>
  </si>
  <si>
    <t>TÁMOP- 6.1.2. " Egészségre és sportra való nevelés"</t>
  </si>
  <si>
    <t>Ingatlanok vásárlása</t>
  </si>
  <si>
    <t>B8113. Rövid lejáratú hitelek kölcsönk felvétele</t>
  </si>
  <si>
    <t>B8111. Hosszú lejáratú hitelek, kölcsönök felvétele</t>
  </si>
  <si>
    <t>Bálázógép vásárlása</t>
  </si>
  <si>
    <t>Tanyafejlesztési pályázat:eszköz beszerzés</t>
  </si>
  <si>
    <t>Bútor vásárlás (Víg u.1.</t>
  </si>
  <si>
    <t>107055</t>
  </si>
  <si>
    <t>Tanyagondnoki szolgálat fejlesztése: navigáció beszerzés</t>
  </si>
  <si>
    <t>0341233</t>
  </si>
  <si>
    <t>Hűtőkamra kialakítása</t>
  </si>
  <si>
    <t>011130</t>
  </si>
  <si>
    <t>Polgármesteri Hivatal klimatizálása</t>
  </si>
  <si>
    <t>Pénzügyi szoftver vásárlás</t>
  </si>
  <si>
    <t>053020</t>
  </si>
  <si>
    <t>KEOP-7.1.0"Egyek Nagyközség szennyvízkezelése"</t>
  </si>
  <si>
    <t>072210</t>
  </si>
  <si>
    <t>Visszatérítendő támogatások</t>
  </si>
  <si>
    <t>Felhalmozási célú pénzeszközátadás államháztartáson kívülre (Zrínyi u.)</t>
  </si>
  <si>
    <t>900060</t>
  </si>
  <si>
    <t>Fejlesztési célú támogatást megelőlegező hitel törlesztés</t>
  </si>
  <si>
    <t>900070</t>
  </si>
  <si>
    <t>Felhalmozási célú tartalék</t>
  </si>
  <si>
    <t>27.</t>
  </si>
  <si>
    <t>28.</t>
  </si>
  <si>
    <t>29.</t>
  </si>
  <si>
    <t>Polgármeteri Hivatal bútorzat</t>
  </si>
  <si>
    <t>Polgármesteri Hivatal szellemi termék</t>
  </si>
  <si>
    <t>Polgármesteri Hivatal: kisértékű informatikai eszköz beszerzés</t>
  </si>
  <si>
    <t>Polgármesteri Hivatal: kisértékű gép,berendezés beszerzés</t>
  </si>
  <si>
    <t>Tájház felújítás</t>
  </si>
  <si>
    <t>Műfüves pálya kialakítása: terv készítés</t>
  </si>
  <si>
    <t>Tanyagondnoki szolgálat fejlesztése: defibrillátor beszerzés</t>
  </si>
  <si>
    <t>041233</t>
  </si>
  <si>
    <t>041237</t>
  </si>
  <si>
    <t>082044</t>
  </si>
  <si>
    <t>Tárkányi Béla Könyvtár és Művelődési Ház kisért.tárgyi eszk.besz.</t>
  </si>
  <si>
    <t>Tanyagondnoki szolg. Eszközbeszerzés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</si>
  <si>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</si>
  <si>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</si>
  <si>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</si>
  <si>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</si>
  <si>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</si>
  <si>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</si>
  <si>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</si>
  <si>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</si>
  <si>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</si>
  <si>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K512. Tartaléki (működési )</t>
  </si>
  <si>
    <t>Közfoglalkoztatásal kapcsolatos felhalmozási célú kiadások</t>
  </si>
  <si>
    <t xml:space="preserve">   ebből: választott tisztségviselők juttatásai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</si>
</sst>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0"/>
    <numFmt numFmtId="166" formatCode="0.000"/>
    <numFmt numFmtId="167" formatCode="0.00000"/>
    <numFmt numFmtId="168" formatCode="#,##0.000"/>
    <numFmt numFmtId="169" formatCode="#,##0.0000"/>
    <numFmt numFmtId="170" formatCode="0.000000"/>
    <numFmt numFmtId="171" formatCode="0.0"/>
    <numFmt numFmtId="172" formatCode="[$-40E]yyyy\.\ mmmm\ d\."/>
    <numFmt numFmtId="173" formatCode="[$-40E]mmmm\ d\.;@"/>
    <numFmt numFmtId="174" formatCode="yyyy/mm/dd;@"/>
    <numFmt numFmtId="175" formatCode="#,###"/>
    <numFmt numFmtId="176" formatCode="#"/>
    <numFmt numFmtId="177" formatCode="_-* #,##0.0\ _F_t_-;\-* #,##0.0\ _F_t_-;_-* &quot;-&quot;??\ _F_t_-;_-@_-"/>
    <numFmt numFmtId="178" formatCode="_-* #,##0\ _F_t_-;\-* #,##0\ _F_t_-;_-* &quot;-&quot;??\ _F_t_-;_-@_-"/>
    <numFmt numFmtId="179" formatCode="mmm\ d/"/>
    <numFmt numFmtId="180" formatCode="yyyy\-mm\-dd"/>
    <numFmt numFmtId="181" formatCode="_-* #,##0.00\ _F_t_-;\-* #,##0.00\ _F_t_-;_-* \-??\ _F_t_-;_-@_-"/>
    <numFmt numFmtId="182" formatCode="_-* #,##0\ _F_t_-;\-* #,##0\ _F_t_-;_-* \-??\ _F_t_-;_-@_-"/>
    <numFmt numFmtId="183" formatCode="#,##0_ ;\-#,##0\ "/>
    <numFmt numFmtId="184" formatCode="0.0%"/>
  </numFmts>
  <fonts count="6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2"/>
      <name val="Times New Roman CE"/>
      <family val="1"/>
    </font>
    <font>
      <sz val="12"/>
      <name val="Times New Roman CE"/>
      <family val="0"/>
    </font>
    <font>
      <b/>
      <u val="single"/>
      <sz val="8"/>
      <name val="Arial"/>
      <family val="2"/>
    </font>
    <font>
      <sz val="9"/>
      <name val="Arial CE"/>
      <family val="0"/>
    </font>
    <font>
      <sz val="8"/>
      <name val="Arial CE"/>
      <family val="0"/>
    </font>
    <font>
      <sz val="11"/>
      <name val="Arial CE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8"/>
      <color indexed="8"/>
      <name val="Arial"/>
      <family val="2"/>
    </font>
    <font>
      <b/>
      <sz val="9"/>
      <name val="Arial CE"/>
      <family val="0"/>
    </font>
    <font>
      <sz val="14"/>
      <name val="Arial"/>
      <family val="2"/>
    </font>
    <font>
      <b/>
      <sz val="16"/>
      <name val="Arial CE"/>
      <family val="0"/>
    </font>
    <font>
      <b/>
      <i/>
      <sz val="11"/>
      <name val="Arial"/>
      <family val="2"/>
    </font>
    <font>
      <i/>
      <sz val="9"/>
      <name val="Arial CE"/>
      <family val="0"/>
    </font>
    <font>
      <b/>
      <u val="single"/>
      <sz val="9"/>
      <name val="Arial CE"/>
      <family val="0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7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17" borderId="7" applyNumberFormat="0" applyFont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55" fillId="4" borderId="0" applyNumberFormat="0" applyBorder="0" applyAlignment="0" applyProtection="0"/>
    <xf numFmtId="0" fontId="56" fillId="22" borderId="8" applyNumberFormat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" borderId="0" applyNumberFormat="0" applyBorder="0" applyAlignment="0" applyProtection="0"/>
    <xf numFmtId="0" fontId="60" fillId="23" borderId="0" applyNumberFormat="0" applyBorder="0" applyAlignment="0" applyProtection="0"/>
    <xf numFmtId="0" fontId="61" fillId="22" borderId="1" applyNumberFormat="0" applyAlignment="0" applyProtection="0"/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7" fillId="0" borderId="15" xfId="0" applyFont="1" applyBorder="1" applyAlignment="1">
      <alignment/>
    </xf>
    <xf numFmtId="0" fontId="13" fillId="0" borderId="0" xfId="0" applyFont="1" applyAlignment="1">
      <alignment/>
    </xf>
    <xf numFmtId="0" fontId="6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3" fillId="0" borderId="0" xfId="0" applyFont="1" applyAlignment="1">
      <alignment horizontal="right"/>
    </xf>
    <xf numFmtId="3" fontId="14" fillId="24" borderId="1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14" fillId="24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21" xfId="0" applyFont="1" applyBorder="1" applyAlignment="1">
      <alignment horizontal="left"/>
    </xf>
    <xf numFmtId="0" fontId="14" fillId="0" borderId="21" xfId="0" applyFont="1" applyBorder="1" applyAlignment="1">
      <alignment horizontal="center"/>
    </xf>
    <xf numFmtId="0" fontId="14" fillId="0" borderId="21" xfId="0" applyFont="1" applyBorder="1" applyAlignment="1">
      <alignment/>
    </xf>
    <xf numFmtId="3" fontId="13" fillId="0" borderId="21" xfId="0" applyNumberFormat="1" applyFont="1" applyBorder="1" applyAlignment="1">
      <alignment/>
    </xf>
    <xf numFmtId="0" fontId="14" fillId="0" borderId="0" xfId="0" applyFont="1" applyAlignment="1">
      <alignment/>
    </xf>
    <xf numFmtId="3" fontId="13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175" fontId="20" fillId="0" borderId="0" xfId="56" applyNumberFormat="1" applyFont="1" applyFill="1" applyBorder="1" applyAlignment="1" applyProtection="1">
      <alignment horizontal="centerContinuous" vertical="center"/>
      <protection/>
    </xf>
    <xf numFmtId="0" fontId="22" fillId="0" borderId="21" xfId="0" applyFont="1" applyBorder="1" applyAlignment="1">
      <alignment/>
    </xf>
    <xf numFmtId="3" fontId="14" fillId="0" borderId="21" xfId="0" applyNumberFormat="1" applyFont="1" applyBorder="1" applyAlignment="1">
      <alignment/>
    </xf>
    <xf numFmtId="0" fontId="6" fillId="0" borderId="22" xfId="56" applyFont="1" applyFill="1" applyBorder="1" applyAlignment="1" applyProtection="1">
      <alignment horizontal="center" vertical="center" wrapText="1"/>
      <protection/>
    </xf>
    <xf numFmtId="0" fontId="6" fillId="0" borderId="23" xfId="56" applyFont="1" applyFill="1" applyBorder="1" applyAlignment="1" applyProtection="1">
      <alignment horizontal="center" vertical="center" wrapText="1"/>
      <protection/>
    </xf>
    <xf numFmtId="0" fontId="6" fillId="0" borderId="24" xfId="56" applyFont="1" applyFill="1" applyBorder="1" applyAlignment="1" applyProtection="1">
      <alignment horizontal="center" vertical="center" wrapText="1"/>
      <protection/>
    </xf>
    <xf numFmtId="0" fontId="6" fillId="0" borderId="23" xfId="56" applyFont="1" applyFill="1" applyBorder="1" applyAlignment="1" applyProtection="1">
      <alignment horizontal="left" vertical="center" wrapText="1" indent="1"/>
      <protection/>
    </xf>
    <xf numFmtId="0" fontId="10" fillId="0" borderId="21" xfId="56" applyFont="1" applyFill="1" applyBorder="1" applyAlignment="1" applyProtection="1">
      <alignment horizontal="left" vertical="center" wrapText="1" indent="1"/>
      <protection/>
    </xf>
    <xf numFmtId="0" fontId="10" fillId="0" borderId="25" xfId="56" applyFont="1" applyFill="1" applyBorder="1" applyAlignment="1" applyProtection="1">
      <alignment horizontal="left" vertical="center" wrapText="1" indent="1"/>
      <protection/>
    </xf>
    <xf numFmtId="0" fontId="10" fillId="0" borderId="26" xfId="56" applyFont="1" applyFill="1" applyBorder="1" applyAlignment="1" applyProtection="1">
      <alignment horizontal="left" vertical="center" wrapText="1" indent="1"/>
      <protection/>
    </xf>
    <xf numFmtId="0" fontId="10" fillId="0" borderId="21" xfId="56" applyFont="1" applyFill="1" applyBorder="1" applyAlignment="1" applyProtection="1">
      <alignment horizontal="left" vertical="center" wrapText="1" indent="2"/>
      <protection/>
    </xf>
    <xf numFmtId="0" fontId="10" fillId="0" borderId="27" xfId="56" applyFont="1" applyFill="1" applyBorder="1" applyAlignment="1" applyProtection="1">
      <alignment horizontal="left" vertical="center" wrapText="1" indent="1"/>
      <protection/>
    </xf>
    <xf numFmtId="175" fontId="6" fillId="0" borderId="28" xfId="56" applyNumberFormat="1" applyFont="1" applyFill="1" applyBorder="1" applyAlignment="1" applyProtection="1">
      <alignment horizontal="centerContinuous" vertical="center"/>
      <protection/>
    </xf>
    <xf numFmtId="0" fontId="6" fillId="0" borderId="29" xfId="56" applyFont="1" applyFill="1" applyBorder="1" applyAlignment="1" applyProtection="1">
      <alignment vertical="center" wrapText="1"/>
      <protection/>
    </xf>
    <xf numFmtId="175" fontId="6" fillId="0" borderId="30" xfId="56" applyNumberFormat="1" applyFont="1" applyFill="1" applyBorder="1" applyAlignment="1" applyProtection="1">
      <alignment vertical="center" wrapText="1"/>
      <protection/>
    </xf>
    <xf numFmtId="175" fontId="10" fillId="0" borderId="31" xfId="56" applyNumberFormat="1" applyFont="1" applyFill="1" applyBorder="1" applyAlignment="1" applyProtection="1">
      <alignment vertical="center" wrapText="1"/>
      <protection locked="0"/>
    </xf>
    <xf numFmtId="175" fontId="10" fillId="0" borderId="32" xfId="56" applyNumberFormat="1" applyFont="1" applyFill="1" applyBorder="1" applyAlignment="1" applyProtection="1">
      <alignment vertical="center" wrapText="1"/>
      <protection locked="0"/>
    </xf>
    <xf numFmtId="175" fontId="10" fillId="0" borderId="33" xfId="56" applyNumberFormat="1" applyFont="1" applyFill="1" applyBorder="1" applyAlignment="1" applyProtection="1">
      <alignment vertical="center" wrapText="1"/>
      <protection locked="0"/>
    </xf>
    <xf numFmtId="0" fontId="10" fillId="0" borderId="34" xfId="56" applyFont="1" applyFill="1" applyBorder="1" applyAlignment="1" applyProtection="1">
      <alignment horizontal="left" vertical="center" wrapText="1" indent="1"/>
      <protection/>
    </xf>
    <xf numFmtId="175" fontId="10" fillId="0" borderId="35" xfId="56" applyNumberFormat="1" applyFont="1" applyFill="1" applyBorder="1" applyAlignment="1" applyProtection="1">
      <alignment vertical="center" wrapText="1"/>
      <protection locked="0"/>
    </xf>
    <xf numFmtId="0" fontId="6" fillId="0" borderId="23" xfId="56" applyFont="1" applyFill="1" applyBorder="1" applyAlignment="1" applyProtection="1">
      <alignment vertical="center" wrapText="1"/>
      <protection/>
    </xf>
    <xf numFmtId="175" fontId="6" fillId="0" borderId="24" xfId="56" applyNumberFormat="1" applyFont="1" applyFill="1" applyBorder="1" applyAlignment="1" applyProtection="1">
      <alignment vertical="center" wrapText="1"/>
      <protection/>
    </xf>
    <xf numFmtId="0" fontId="23" fillId="0" borderId="0" xfId="0" applyFont="1" applyAlignment="1">
      <alignment/>
    </xf>
    <xf numFmtId="0" fontId="10" fillId="0" borderId="36" xfId="0" applyFont="1" applyBorder="1" applyAlignment="1">
      <alignment/>
    </xf>
    <xf numFmtId="0" fontId="25" fillId="0" borderId="0" xfId="0" applyFont="1" applyAlignment="1">
      <alignment/>
    </xf>
    <xf numFmtId="0" fontId="10" fillId="0" borderId="3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0" borderId="13" xfId="0" applyFont="1" applyBorder="1" applyAlignment="1">
      <alignment/>
    </xf>
    <xf numFmtId="178" fontId="10" fillId="24" borderId="15" xfId="40" applyNumberFormat="1" applyFont="1" applyFill="1" applyBorder="1" applyAlignment="1">
      <alignment/>
    </xf>
    <xf numFmtId="0" fontId="14" fillId="0" borderId="21" xfId="0" applyFon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178" fontId="6" fillId="0" borderId="24" xfId="40" applyNumberFormat="1" applyFont="1" applyFill="1" applyBorder="1" applyAlignment="1" applyProtection="1">
      <alignment vertical="center" wrapText="1"/>
      <protection/>
    </xf>
    <xf numFmtId="178" fontId="1" fillId="0" borderId="15" xfId="40" applyNumberFormat="1" applyFont="1" applyBorder="1" applyAlignment="1">
      <alignment horizontal="center"/>
    </xf>
    <xf numFmtId="178" fontId="10" fillId="24" borderId="15" xfId="40" applyNumberFormat="1" applyFont="1" applyFill="1" applyBorder="1" applyAlignment="1">
      <alignment/>
    </xf>
    <xf numFmtId="0" fontId="28" fillId="0" borderId="0" xfId="0" applyFont="1" applyAlignment="1">
      <alignment/>
    </xf>
    <xf numFmtId="178" fontId="11" fillId="24" borderId="15" xfId="40" applyNumberFormat="1" applyFont="1" applyFill="1" applyBorder="1" applyAlignment="1">
      <alignment/>
    </xf>
    <xf numFmtId="0" fontId="29" fillId="0" borderId="0" xfId="0" applyFont="1" applyAlignment="1">
      <alignment/>
    </xf>
    <xf numFmtId="0" fontId="6" fillId="0" borderId="39" xfId="56" applyFont="1" applyFill="1" applyBorder="1" applyAlignment="1" applyProtection="1">
      <alignment horizontal="left" vertical="center" wrapText="1" indent="1"/>
      <protection/>
    </xf>
    <xf numFmtId="178" fontId="6" fillId="0" borderId="15" xfId="40" applyNumberFormat="1" applyFont="1" applyFill="1" applyBorder="1" applyAlignment="1" applyProtection="1">
      <alignment vertical="center" wrapText="1"/>
      <protection/>
    </xf>
    <xf numFmtId="0" fontId="6" fillId="0" borderId="0" xfId="56" applyFont="1" applyFill="1" applyBorder="1" applyAlignment="1" applyProtection="1">
      <alignment horizontal="center" vertical="center" wrapText="1"/>
      <protection/>
    </xf>
    <xf numFmtId="0" fontId="6" fillId="0" borderId="40" xfId="0" applyFont="1" applyBorder="1" applyAlignment="1">
      <alignment/>
    </xf>
    <xf numFmtId="178" fontId="1" fillId="0" borderId="14" xfId="40" applyNumberFormat="1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0" xfId="56" applyFont="1" applyFill="1" applyBorder="1" applyAlignment="1" applyProtection="1">
      <alignment horizontal="left" vertical="center"/>
      <protection/>
    </xf>
    <xf numFmtId="0" fontId="6" fillId="0" borderId="42" xfId="0" applyFont="1" applyBorder="1" applyAlignment="1">
      <alignment/>
    </xf>
    <xf numFmtId="0" fontId="10" fillId="0" borderId="43" xfId="0" applyFont="1" applyBorder="1" applyAlignment="1">
      <alignment/>
    </xf>
    <xf numFmtId="178" fontId="10" fillId="0" borderId="44" xfId="40" applyNumberFormat="1" applyFont="1" applyBorder="1" applyAlignment="1">
      <alignment/>
    </xf>
    <xf numFmtId="178" fontId="10" fillId="0" borderId="36" xfId="40" applyNumberFormat="1" applyFont="1" applyBorder="1" applyAlignment="1">
      <alignment/>
    </xf>
    <xf numFmtId="178" fontId="6" fillId="0" borderId="15" xfId="40" applyNumberFormat="1" applyFont="1" applyBorder="1" applyAlignment="1">
      <alignment horizontal="right"/>
    </xf>
    <xf numFmtId="0" fontId="10" fillId="0" borderId="45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0" fillId="0" borderId="46" xfId="0" applyFont="1" applyBorder="1" applyAlignment="1">
      <alignment/>
    </xf>
    <xf numFmtId="178" fontId="0" fillId="0" borderId="47" xfId="40" applyNumberFormat="1" applyFont="1" applyBorder="1" applyAlignment="1">
      <alignment/>
    </xf>
    <xf numFmtId="178" fontId="0" fillId="0" borderId="36" xfId="40" applyNumberFormat="1" applyFont="1" applyBorder="1" applyAlignment="1">
      <alignment/>
    </xf>
    <xf numFmtId="3" fontId="13" fillId="24" borderId="0" xfId="0" applyNumberFormat="1" applyFont="1" applyFill="1" applyBorder="1" applyAlignment="1">
      <alignment/>
    </xf>
    <xf numFmtId="3" fontId="14" fillId="24" borderId="0" xfId="0" applyNumberFormat="1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4" fillId="0" borderId="21" xfId="0" applyFont="1" applyBorder="1" applyAlignment="1">
      <alignment wrapText="1"/>
    </xf>
    <xf numFmtId="178" fontId="4" fillId="0" borderId="0" xfId="40" applyNumberFormat="1" applyFont="1" applyAlignment="1">
      <alignment/>
    </xf>
    <xf numFmtId="178" fontId="10" fillId="0" borderId="15" xfId="40" applyNumberFormat="1" applyFont="1" applyFill="1" applyBorder="1" applyAlignment="1">
      <alignment/>
    </xf>
    <xf numFmtId="178" fontId="0" fillId="0" borderId="0" xfId="0" applyNumberFormat="1" applyAlignment="1">
      <alignment/>
    </xf>
    <xf numFmtId="178" fontId="10" fillId="0" borderId="0" xfId="40" applyNumberFormat="1" applyFont="1" applyAlignment="1">
      <alignment/>
    </xf>
    <xf numFmtId="0" fontId="10" fillId="0" borderId="41" xfId="56" applyFont="1" applyFill="1" applyBorder="1" applyAlignment="1" applyProtection="1">
      <alignment horizontal="left" vertical="center" wrapText="1" indent="2"/>
      <protection/>
    </xf>
    <xf numFmtId="0" fontId="10" fillId="0" borderId="48" xfId="56" applyFont="1" applyFill="1" applyBorder="1" applyAlignment="1" applyProtection="1">
      <alignment horizontal="left" vertical="center" wrapText="1" indent="2"/>
      <protection/>
    </xf>
    <xf numFmtId="0" fontId="6" fillId="0" borderId="15" xfId="0" applyFont="1" applyBorder="1" applyAlignment="1">
      <alignment/>
    </xf>
    <xf numFmtId="0" fontId="0" fillId="24" borderId="0" xfId="0" applyFill="1" applyAlignment="1">
      <alignment/>
    </xf>
    <xf numFmtId="0" fontId="0" fillId="0" borderId="0" xfId="0" applyFont="1" applyAlignment="1">
      <alignment/>
    </xf>
    <xf numFmtId="178" fontId="6" fillId="24" borderId="15" xfId="4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5" xfId="0" applyFont="1" applyBorder="1" applyAlignment="1">
      <alignment horizontal="center"/>
    </xf>
    <xf numFmtId="178" fontId="23" fillId="0" borderId="0" xfId="40" applyNumberFormat="1" applyFont="1" applyAlignment="1">
      <alignment/>
    </xf>
    <xf numFmtId="178" fontId="25" fillId="0" borderId="0" xfId="40" applyNumberFormat="1" applyFont="1" applyAlignment="1">
      <alignment/>
    </xf>
    <xf numFmtId="3" fontId="10" fillId="24" borderId="21" xfId="0" applyNumberFormat="1" applyFont="1" applyFill="1" applyBorder="1" applyAlignment="1">
      <alignment/>
    </xf>
    <xf numFmtId="3" fontId="10" fillId="24" borderId="49" xfId="0" applyNumberFormat="1" applyFont="1" applyFill="1" applyBorder="1" applyAlignment="1">
      <alignment/>
    </xf>
    <xf numFmtId="0" fontId="8" fillId="24" borderId="0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horizontal="center" wrapText="1"/>
    </xf>
    <xf numFmtId="3" fontId="19" fillId="24" borderId="15" xfId="0" applyNumberFormat="1" applyFont="1" applyFill="1" applyBorder="1" applyAlignment="1">
      <alignment/>
    </xf>
    <xf numFmtId="3" fontId="10" fillId="24" borderId="21" xfId="0" applyNumberFormat="1" applyFont="1" applyFill="1" applyBorder="1" applyAlignment="1">
      <alignment/>
    </xf>
    <xf numFmtId="3" fontId="10" fillId="24" borderId="34" xfId="0" applyNumberFormat="1" applyFont="1" applyFill="1" applyBorder="1" applyAlignment="1">
      <alignment/>
    </xf>
    <xf numFmtId="3" fontId="10" fillId="24" borderId="32" xfId="0" applyNumberFormat="1" applyFont="1" applyFill="1" applyBorder="1" applyAlignment="1">
      <alignment/>
    </xf>
    <xf numFmtId="3" fontId="6" fillId="24" borderId="42" xfId="0" applyNumberFormat="1" applyFont="1" applyFill="1" applyBorder="1" applyAlignment="1">
      <alignment wrapText="1"/>
    </xf>
    <xf numFmtId="3" fontId="6" fillId="24" borderId="14" xfId="0" applyNumberFormat="1" applyFont="1" applyFill="1" applyBorder="1" applyAlignment="1">
      <alignment/>
    </xf>
    <xf numFmtId="3" fontId="12" fillId="24" borderId="49" xfId="0" applyNumberFormat="1" applyFont="1" applyFill="1" applyBorder="1" applyAlignment="1">
      <alignment/>
    </xf>
    <xf numFmtId="3" fontId="12" fillId="24" borderId="33" xfId="0" applyNumberFormat="1" applyFont="1" applyFill="1" applyBorder="1" applyAlignment="1">
      <alignment/>
    </xf>
    <xf numFmtId="3" fontId="10" fillId="24" borderId="0" xfId="0" applyNumberFormat="1" applyFont="1" applyFill="1" applyBorder="1" applyAlignment="1">
      <alignment wrapText="1"/>
    </xf>
    <xf numFmtId="3" fontId="10" fillId="24" borderId="0" xfId="0" applyNumberFormat="1" applyFont="1" applyFill="1" applyBorder="1" applyAlignment="1">
      <alignment/>
    </xf>
    <xf numFmtId="3" fontId="19" fillId="24" borderId="0" xfId="0" applyNumberFormat="1" applyFont="1" applyFill="1" applyBorder="1" applyAlignment="1">
      <alignment/>
    </xf>
    <xf numFmtId="3" fontId="18" fillId="24" borderId="0" xfId="0" applyNumberFormat="1" applyFont="1" applyFill="1" applyBorder="1" applyAlignment="1">
      <alignment wrapText="1"/>
    </xf>
    <xf numFmtId="0" fontId="25" fillId="24" borderId="0" xfId="0" applyFont="1" applyFill="1" applyAlignment="1">
      <alignment/>
    </xf>
    <xf numFmtId="3" fontId="25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178" fontId="10" fillId="24" borderId="36" xfId="40" applyNumberFormat="1" applyFont="1" applyFill="1" applyBorder="1" applyAlignment="1">
      <alignment/>
    </xf>
    <xf numFmtId="178" fontId="11" fillId="24" borderId="36" xfId="40" applyNumberFormat="1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6" fillId="0" borderId="5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3" fontId="10" fillId="0" borderId="0" xfId="0" applyNumberFormat="1" applyFont="1" applyAlignment="1">
      <alignment horizontal="center"/>
    </xf>
    <xf numFmtId="0" fontId="6" fillId="0" borderId="15" xfId="0" applyFont="1" applyBorder="1" applyAlignment="1">
      <alignment wrapText="1"/>
    </xf>
    <xf numFmtId="3" fontId="6" fillId="0" borderId="15" xfId="0" applyNumberFormat="1" applyFont="1" applyBorder="1" applyAlignment="1">
      <alignment horizontal="center"/>
    </xf>
    <xf numFmtId="178" fontId="10" fillId="0" borderId="18" xfId="40" applyNumberFormat="1" applyFont="1" applyBorder="1" applyAlignment="1">
      <alignment/>
    </xf>
    <xf numFmtId="178" fontId="10" fillId="0" borderId="19" xfId="40" applyNumberFormat="1" applyFont="1" applyBorder="1" applyAlignment="1">
      <alignment/>
    </xf>
    <xf numFmtId="178" fontId="10" fillId="0" borderId="20" xfId="40" applyNumberFormat="1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0" xfId="0" applyFont="1" applyBorder="1" applyAlignment="1">
      <alignment horizontal="center"/>
    </xf>
    <xf numFmtId="178" fontId="10" fillId="0" borderId="0" xfId="4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78" fontId="6" fillId="0" borderId="15" xfId="4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78" fontId="10" fillId="0" borderId="16" xfId="4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8" fontId="10" fillId="0" borderId="47" xfId="40" applyNumberFormat="1" applyFont="1" applyBorder="1" applyAlignment="1">
      <alignment/>
    </xf>
    <xf numFmtId="0" fontId="0" fillId="0" borderId="43" xfId="0" applyBorder="1" applyAlignment="1">
      <alignment/>
    </xf>
    <xf numFmtId="3" fontId="15" fillId="0" borderId="0" xfId="0" applyNumberFormat="1" applyFont="1" applyAlignment="1">
      <alignment/>
    </xf>
    <xf numFmtId="178" fontId="0" fillId="0" borderId="0" xfId="40" applyNumberFormat="1" applyFont="1" applyAlignment="1">
      <alignment/>
    </xf>
    <xf numFmtId="0" fontId="6" fillId="24" borderId="28" xfId="0" applyFont="1" applyFill="1" applyBorder="1" applyAlignment="1">
      <alignment horizontal="center"/>
    </xf>
    <xf numFmtId="0" fontId="0" fillId="24" borderId="28" xfId="0" applyFont="1" applyFill="1" applyBorder="1" applyAlignment="1">
      <alignment/>
    </xf>
    <xf numFmtId="3" fontId="10" fillId="24" borderId="49" xfId="0" applyNumberFormat="1" applyFont="1" applyFill="1" applyBorder="1" applyAlignment="1">
      <alignment/>
    </xf>
    <xf numFmtId="3" fontId="10" fillId="24" borderId="33" xfId="0" applyNumberFormat="1" applyFont="1" applyFill="1" applyBorder="1" applyAlignment="1">
      <alignment/>
    </xf>
    <xf numFmtId="178" fontId="34" fillId="0" borderId="0" xfId="40" applyNumberFormat="1" applyFont="1" applyAlignment="1">
      <alignment/>
    </xf>
    <xf numFmtId="0" fontId="34" fillId="0" borderId="0" xfId="0" applyFont="1" applyAlignment="1">
      <alignment/>
    </xf>
    <xf numFmtId="3" fontId="11" fillId="24" borderId="26" xfId="0" applyNumberFormat="1" applyFont="1" applyFill="1" applyBorder="1" applyAlignment="1">
      <alignment/>
    </xf>
    <xf numFmtId="3" fontId="11" fillId="24" borderId="45" xfId="0" applyNumberFormat="1" applyFont="1" applyFill="1" applyBorder="1" applyAlignment="1">
      <alignment/>
    </xf>
    <xf numFmtId="3" fontId="10" fillId="24" borderId="51" xfId="0" applyNumberFormat="1" applyFont="1" applyFill="1" applyBorder="1" applyAlignment="1">
      <alignment/>
    </xf>
    <xf numFmtId="178" fontId="0" fillId="0" borderId="0" xfId="40" applyNumberFormat="1" applyFont="1" applyFill="1" applyAlignment="1">
      <alignment/>
    </xf>
    <xf numFmtId="3" fontId="10" fillId="24" borderId="52" xfId="0" applyNumberFormat="1" applyFont="1" applyFill="1" applyBorder="1" applyAlignment="1">
      <alignment wrapText="1"/>
    </xf>
    <xf numFmtId="3" fontId="12" fillId="24" borderId="53" xfId="0" applyNumberFormat="1" applyFont="1" applyFill="1" applyBorder="1" applyAlignment="1">
      <alignment/>
    </xf>
    <xf numFmtId="3" fontId="14" fillId="24" borderId="15" xfId="0" applyNumberFormat="1" applyFont="1" applyFill="1" applyBorder="1" applyAlignment="1">
      <alignment horizontal="center" vertical="center"/>
    </xf>
    <xf numFmtId="178" fontId="1" fillId="0" borderId="54" xfId="40" applyNumberFormat="1" applyFont="1" applyBorder="1" applyAlignment="1">
      <alignment horizontal="center"/>
    </xf>
    <xf numFmtId="178" fontId="0" fillId="0" borderId="36" xfId="40" applyNumberFormat="1" applyFont="1" applyBorder="1" applyAlignment="1">
      <alignment/>
    </xf>
    <xf numFmtId="178" fontId="0" fillId="0" borderId="37" xfId="40" applyNumberFormat="1" applyFont="1" applyBorder="1" applyAlignment="1">
      <alignment/>
    </xf>
    <xf numFmtId="0" fontId="14" fillId="24" borderId="15" xfId="0" applyFont="1" applyFill="1" applyBorder="1" applyAlignment="1">
      <alignment/>
    </xf>
    <xf numFmtId="178" fontId="1" fillId="24" borderId="55" xfId="0" applyNumberFormat="1" applyFont="1" applyFill="1" applyBorder="1" applyAlignment="1">
      <alignment/>
    </xf>
    <xf numFmtId="178" fontId="1" fillId="24" borderId="15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178" fontId="1" fillId="0" borderId="15" xfId="40" applyNumberFormat="1" applyFont="1" applyFill="1" applyBorder="1" applyAlignment="1">
      <alignment horizontal="center"/>
    </xf>
    <xf numFmtId="3" fontId="10" fillId="24" borderId="26" xfId="0" applyNumberFormat="1" applyFont="1" applyFill="1" applyBorder="1" applyAlignment="1">
      <alignment/>
    </xf>
    <xf numFmtId="3" fontId="10" fillId="24" borderId="54" xfId="0" applyNumberFormat="1" applyFont="1" applyFill="1" applyBorder="1" applyAlignment="1">
      <alignment/>
    </xf>
    <xf numFmtId="3" fontId="10" fillId="24" borderId="56" xfId="0" applyNumberFormat="1" applyFont="1" applyFill="1" applyBorder="1" applyAlignment="1">
      <alignment/>
    </xf>
    <xf numFmtId="0" fontId="0" fillId="0" borderId="57" xfId="0" applyBorder="1" applyAlignment="1">
      <alignment/>
    </xf>
    <xf numFmtId="178" fontId="0" fillId="0" borderId="57" xfId="40" applyNumberFormat="1" applyFont="1" applyBorder="1" applyAlignment="1">
      <alignment/>
    </xf>
    <xf numFmtId="178" fontId="6" fillId="0" borderId="15" xfId="40" applyNumberFormat="1" applyFont="1" applyBorder="1" applyAlignment="1">
      <alignment/>
    </xf>
    <xf numFmtId="178" fontId="10" fillId="0" borderId="57" xfId="40" applyNumberFormat="1" applyFont="1" applyBorder="1" applyAlignment="1">
      <alignment/>
    </xf>
    <xf numFmtId="178" fontId="6" fillId="0" borderId="50" xfId="40" applyNumberFormat="1" applyFont="1" applyBorder="1" applyAlignment="1">
      <alignment/>
    </xf>
    <xf numFmtId="178" fontId="6" fillId="0" borderId="24" xfId="40" applyNumberFormat="1" applyFont="1" applyFill="1" applyBorder="1" applyAlignment="1" applyProtection="1">
      <alignment horizontal="center" vertical="center" wrapText="1"/>
      <protection/>
    </xf>
    <xf numFmtId="178" fontId="10" fillId="0" borderId="54" xfId="40" applyNumberFormat="1" applyFont="1" applyFill="1" applyBorder="1" applyAlignment="1" applyProtection="1">
      <alignment horizontal="center" vertical="center" wrapText="1"/>
      <protection locked="0"/>
    </xf>
    <xf numFmtId="178" fontId="10" fillId="0" borderId="32" xfId="40" applyNumberFormat="1" applyFont="1" applyFill="1" applyBorder="1" applyAlignment="1" applyProtection="1">
      <alignment horizontal="center" vertical="center" wrapText="1"/>
      <protection locked="0"/>
    </xf>
    <xf numFmtId="178" fontId="10" fillId="0" borderId="58" xfId="40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56" applyFont="1" applyFill="1" applyBorder="1" applyAlignment="1" applyProtection="1">
      <alignment horizontal="left" vertical="center" wrapText="1" indent="1"/>
      <protection/>
    </xf>
    <xf numFmtId="178" fontId="6" fillId="0" borderId="30" xfId="40" applyNumberFormat="1" applyFont="1" applyFill="1" applyBorder="1" applyAlignment="1" applyProtection="1">
      <alignment horizontal="center" vertical="center" wrapText="1"/>
      <protection/>
    </xf>
    <xf numFmtId="178" fontId="10" fillId="0" borderId="31" xfId="40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17" fillId="0" borderId="0" xfId="0" applyNumberFormat="1" applyFont="1" applyAlignment="1">
      <alignment vertical="center"/>
    </xf>
    <xf numFmtId="0" fontId="13" fillId="0" borderId="28" xfId="0" applyFont="1" applyBorder="1" applyAlignment="1">
      <alignment horizontal="right"/>
    </xf>
    <xf numFmtId="3" fontId="9" fillId="24" borderId="42" xfId="0" applyNumberFormat="1" applyFont="1" applyFill="1" applyBorder="1" applyAlignment="1">
      <alignment wrapText="1"/>
    </xf>
    <xf numFmtId="3" fontId="6" fillId="0" borderId="21" xfId="0" applyNumberFormat="1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3" fontId="6" fillId="24" borderId="21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wrapText="1"/>
    </xf>
    <xf numFmtId="3" fontId="6" fillId="0" borderId="23" xfId="0" applyNumberFormat="1" applyFont="1" applyFill="1" applyBorder="1" applyAlignment="1">
      <alignment/>
    </xf>
    <xf numFmtId="3" fontId="6" fillId="0" borderId="59" xfId="0" applyNumberFormat="1" applyFont="1" applyFill="1" applyBorder="1" applyAlignment="1">
      <alignment/>
    </xf>
    <xf numFmtId="3" fontId="10" fillId="0" borderId="36" xfId="0" applyNumberFormat="1" applyFont="1" applyFill="1" applyBorder="1" applyAlignment="1">
      <alignment wrapText="1"/>
    </xf>
    <xf numFmtId="3" fontId="10" fillId="0" borderId="26" xfId="0" applyNumberFormat="1" applyFont="1" applyFill="1" applyBorder="1" applyAlignment="1">
      <alignment/>
    </xf>
    <xf numFmtId="3" fontId="10" fillId="0" borderId="57" xfId="0" applyNumberFormat="1" applyFont="1" applyFill="1" applyBorder="1" applyAlignment="1">
      <alignment wrapText="1"/>
    </xf>
    <xf numFmtId="3" fontId="10" fillId="0" borderId="49" xfId="0" applyNumberFormat="1" applyFont="1" applyFill="1" applyBorder="1" applyAlignment="1">
      <alignment/>
    </xf>
    <xf numFmtId="3" fontId="10" fillId="0" borderId="21" xfId="0" applyNumberFormat="1" applyFont="1" applyFill="1" applyBorder="1" applyAlignment="1">
      <alignment wrapText="1"/>
    </xf>
    <xf numFmtId="3" fontId="6" fillId="0" borderId="39" xfId="0" applyNumberFormat="1" applyFont="1" applyFill="1" applyBorder="1" applyAlignment="1">
      <alignment/>
    </xf>
    <xf numFmtId="3" fontId="9" fillId="0" borderId="42" xfId="0" applyNumberFormat="1" applyFont="1" applyFill="1" applyBorder="1" applyAlignment="1">
      <alignment wrapText="1"/>
    </xf>
    <xf numFmtId="3" fontId="11" fillId="0" borderId="21" xfId="0" applyNumberFormat="1" applyFont="1" applyFill="1" applyBorder="1" applyAlignment="1">
      <alignment/>
    </xf>
    <xf numFmtId="178" fontId="10" fillId="24" borderId="60" xfId="40" applyNumberFormat="1" applyFont="1" applyFill="1" applyBorder="1" applyAlignment="1">
      <alignment/>
    </xf>
    <xf numFmtId="178" fontId="11" fillId="24" borderId="60" xfId="4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37" xfId="0" applyFont="1" applyBorder="1" applyAlignment="1">
      <alignment/>
    </xf>
    <xf numFmtId="178" fontId="0" fillId="0" borderId="37" xfId="40" applyNumberFormat="1" applyFont="1" applyBorder="1" applyAlignment="1">
      <alignment/>
    </xf>
    <xf numFmtId="0" fontId="33" fillId="0" borderId="19" xfId="0" applyFont="1" applyBorder="1" applyAlignment="1">
      <alignment horizontal="left"/>
    </xf>
    <xf numFmtId="178" fontId="10" fillId="24" borderId="15" xfId="40" applyNumberFormat="1" applyFont="1" applyFill="1" applyBorder="1" applyAlignment="1">
      <alignment/>
    </xf>
    <xf numFmtId="178" fontId="10" fillId="0" borderId="12" xfId="40" applyNumberFormat="1" applyFont="1" applyBorder="1" applyAlignment="1">
      <alignment horizontal="center"/>
    </xf>
    <xf numFmtId="178" fontId="10" fillId="0" borderId="15" xfId="40" applyNumberFormat="1" applyFont="1" applyBorder="1" applyAlignment="1">
      <alignment horizontal="center"/>
    </xf>
    <xf numFmtId="178" fontId="10" fillId="0" borderId="15" xfId="40" applyNumberFormat="1" applyFont="1" applyBorder="1" applyAlignment="1">
      <alignment/>
    </xf>
    <xf numFmtId="178" fontId="10" fillId="0" borderId="12" xfId="40" applyNumberFormat="1" applyFont="1" applyBorder="1" applyAlignment="1">
      <alignment/>
    </xf>
    <xf numFmtId="178" fontId="10" fillId="0" borderId="14" xfId="40" applyNumberFormat="1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78" fontId="10" fillId="0" borderId="0" xfId="40" applyNumberFormat="1" applyFont="1" applyFill="1" applyBorder="1" applyAlignment="1">
      <alignment/>
    </xf>
    <xf numFmtId="178" fontId="6" fillId="0" borderId="61" xfId="40" applyNumberFormat="1" applyFont="1" applyFill="1" applyBorder="1" applyAlignment="1">
      <alignment/>
    </xf>
    <xf numFmtId="0" fontId="5" fillId="0" borderId="42" xfId="0" applyFont="1" applyBorder="1" applyAlignment="1">
      <alignment/>
    </xf>
    <xf numFmtId="0" fontId="4" fillId="0" borderId="38" xfId="0" applyFont="1" applyBorder="1" applyAlignment="1">
      <alignment/>
    </xf>
    <xf numFmtId="3" fontId="10" fillId="0" borderId="10" xfId="0" applyNumberFormat="1" applyFont="1" applyBorder="1" applyAlignment="1">
      <alignment horizontal="left" wrapText="1"/>
    </xf>
    <xf numFmtId="0" fontId="6" fillId="0" borderId="21" xfId="56" applyFont="1" applyFill="1" applyBorder="1" applyAlignment="1" applyProtection="1">
      <alignment horizontal="left" vertical="center" wrapText="1" indent="1"/>
      <protection/>
    </xf>
    <xf numFmtId="178" fontId="6" fillId="0" borderId="21" xfId="40" applyNumberFormat="1" applyFont="1" applyFill="1" applyBorder="1" applyAlignment="1" applyProtection="1">
      <alignment vertical="center" wrapText="1"/>
      <protection/>
    </xf>
    <xf numFmtId="3" fontId="5" fillId="0" borderId="10" xfId="0" applyNumberFormat="1" applyFont="1" applyBorder="1" applyAlignment="1">
      <alignment/>
    </xf>
    <xf numFmtId="3" fontId="12" fillId="0" borderId="36" xfId="0" applyNumberFormat="1" applyFont="1" applyFill="1" applyBorder="1" applyAlignment="1">
      <alignment wrapText="1"/>
    </xf>
    <xf numFmtId="3" fontId="12" fillId="0" borderId="21" xfId="0" applyNumberFormat="1" applyFont="1" applyFill="1" applyBorder="1" applyAlignment="1">
      <alignment/>
    </xf>
    <xf numFmtId="3" fontId="37" fillId="24" borderId="15" xfId="0" applyNumberFormat="1" applyFont="1" applyFill="1" applyBorder="1" applyAlignment="1">
      <alignment/>
    </xf>
    <xf numFmtId="178" fontId="38" fillId="0" borderId="0" xfId="40" applyNumberFormat="1" applyFont="1" applyAlignment="1">
      <alignment/>
    </xf>
    <xf numFmtId="0" fontId="38" fillId="0" borderId="0" xfId="0" applyFont="1" applyAlignment="1">
      <alignment/>
    </xf>
    <xf numFmtId="3" fontId="12" fillId="0" borderId="12" xfId="0" applyNumberFormat="1" applyFont="1" applyFill="1" applyBorder="1" applyAlignment="1">
      <alignment wrapText="1"/>
    </xf>
    <xf numFmtId="3" fontId="12" fillId="0" borderId="26" xfId="0" applyNumberFormat="1" applyFont="1" applyFill="1" applyBorder="1" applyAlignment="1">
      <alignment/>
    </xf>
    <xf numFmtId="3" fontId="12" fillId="0" borderId="57" xfId="0" applyNumberFormat="1" applyFont="1" applyFill="1" applyBorder="1" applyAlignment="1">
      <alignment wrapText="1"/>
    </xf>
    <xf numFmtId="3" fontId="12" fillId="0" borderId="49" xfId="0" applyNumberFormat="1" applyFont="1" applyFill="1" applyBorder="1" applyAlignment="1">
      <alignment/>
    </xf>
    <xf numFmtId="3" fontId="12" fillId="24" borderId="49" xfId="0" applyNumberFormat="1" applyFont="1" applyFill="1" applyBorder="1" applyAlignment="1">
      <alignment/>
    </xf>
    <xf numFmtId="3" fontId="12" fillId="24" borderId="51" xfId="0" applyNumberFormat="1" applyFont="1" applyFill="1" applyBorder="1" applyAlignment="1">
      <alignment/>
    </xf>
    <xf numFmtId="3" fontId="10" fillId="0" borderId="49" xfId="0" applyNumberFormat="1" applyFont="1" applyFill="1" applyBorder="1" applyAlignment="1">
      <alignment/>
    </xf>
    <xf numFmtId="0" fontId="38" fillId="0" borderId="21" xfId="0" applyFont="1" applyBorder="1" applyAlignment="1">
      <alignment wrapText="1"/>
    </xf>
    <xf numFmtId="3" fontId="12" fillId="0" borderId="49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 wrapText="1"/>
    </xf>
    <xf numFmtId="3" fontId="10" fillId="0" borderId="10" xfId="0" applyNumberFormat="1" applyFont="1" applyFill="1" applyBorder="1" applyAlignment="1">
      <alignment wrapText="1"/>
    </xf>
    <xf numFmtId="3" fontId="9" fillId="0" borderId="57" xfId="0" applyNumberFormat="1" applyFont="1" applyFill="1" applyBorder="1" applyAlignment="1">
      <alignment wrapText="1"/>
    </xf>
    <xf numFmtId="3" fontId="6" fillId="0" borderId="49" xfId="0" applyNumberFormat="1" applyFont="1" applyFill="1" applyBorder="1" applyAlignment="1">
      <alignment/>
    </xf>
    <xf numFmtId="178" fontId="39" fillId="0" borderId="0" xfId="40" applyNumberFormat="1" applyFont="1" applyAlignment="1">
      <alignment/>
    </xf>
    <xf numFmtId="0" fontId="39" fillId="0" borderId="0" xfId="0" applyFont="1" applyAlignment="1">
      <alignment/>
    </xf>
    <xf numFmtId="3" fontId="10" fillId="24" borderId="62" xfId="0" applyNumberFormat="1" applyFont="1" applyFill="1" applyBorder="1" applyAlignment="1">
      <alignment wrapText="1"/>
    </xf>
    <xf numFmtId="3" fontId="12" fillId="24" borderId="63" xfId="0" applyNumberFormat="1" applyFont="1" applyFill="1" applyBorder="1" applyAlignment="1">
      <alignment wrapText="1"/>
    </xf>
    <xf numFmtId="3" fontId="12" fillId="24" borderId="27" xfId="0" applyNumberFormat="1" applyFont="1" applyFill="1" applyBorder="1" applyAlignment="1">
      <alignment/>
    </xf>
    <xf numFmtId="178" fontId="28" fillId="0" borderId="0" xfId="40" applyNumberFormat="1" applyFont="1" applyAlignment="1">
      <alignment/>
    </xf>
    <xf numFmtId="178" fontId="0" fillId="0" borderId="0" xfId="40" applyNumberFormat="1" applyFont="1" applyAlignment="1">
      <alignment horizontal="right"/>
    </xf>
    <xf numFmtId="0" fontId="0" fillId="0" borderId="0" xfId="0" applyAlignment="1">
      <alignment horizontal="right"/>
    </xf>
    <xf numFmtId="3" fontId="12" fillId="24" borderId="21" xfId="0" applyNumberFormat="1" applyFont="1" applyFill="1" applyBorder="1" applyAlignment="1">
      <alignment/>
    </xf>
    <xf numFmtId="3" fontId="10" fillId="24" borderId="21" xfId="0" applyNumberFormat="1" applyFont="1" applyFill="1" applyBorder="1" applyAlignment="1">
      <alignment horizontal="right"/>
    </xf>
    <xf numFmtId="3" fontId="12" fillId="24" borderId="21" xfId="0" applyNumberFormat="1" applyFont="1" applyFill="1" applyBorder="1" applyAlignment="1">
      <alignment horizontal="right"/>
    </xf>
    <xf numFmtId="3" fontId="12" fillId="24" borderId="52" xfId="0" applyNumberFormat="1" applyFont="1" applyFill="1" applyBorder="1" applyAlignment="1">
      <alignment wrapText="1"/>
    </xf>
    <xf numFmtId="3" fontId="12" fillId="24" borderId="34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24" borderId="13" xfId="0" applyNumberFormat="1" applyFont="1" applyFill="1" applyBorder="1" applyAlignment="1">
      <alignment/>
    </xf>
    <xf numFmtId="3" fontId="19" fillId="24" borderId="26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 wrapText="1"/>
    </xf>
    <xf numFmtId="3" fontId="10" fillId="24" borderId="15" xfId="0" applyNumberFormat="1" applyFont="1" applyFill="1" applyBorder="1" applyAlignment="1">
      <alignment wrapText="1"/>
    </xf>
    <xf numFmtId="3" fontId="10" fillId="24" borderId="23" xfId="0" applyNumberFormat="1" applyFont="1" applyFill="1" applyBorder="1" applyAlignment="1">
      <alignment/>
    </xf>
    <xf numFmtId="3" fontId="12" fillId="24" borderId="24" xfId="0" applyNumberFormat="1" applyFont="1" applyFill="1" applyBorder="1" applyAlignment="1">
      <alignment/>
    </xf>
    <xf numFmtId="0" fontId="33" fillId="0" borderId="19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178" fontId="1" fillId="0" borderId="60" xfId="40" applyNumberFormat="1" applyFont="1" applyBorder="1" applyAlignment="1">
      <alignment horizontal="center"/>
    </xf>
    <xf numFmtId="178" fontId="1" fillId="24" borderId="14" xfId="0" applyNumberFormat="1" applyFont="1" applyFill="1" applyBorder="1" applyAlignment="1">
      <alignment/>
    </xf>
    <xf numFmtId="0" fontId="0" fillId="0" borderId="21" xfId="0" applyBorder="1" applyAlignment="1">
      <alignment/>
    </xf>
    <xf numFmtId="178" fontId="0" fillId="0" borderId="60" xfId="40" applyNumberFormat="1" applyFont="1" applyBorder="1" applyAlignment="1">
      <alignment/>
    </xf>
    <xf numFmtId="178" fontId="0" fillId="0" borderId="21" xfId="40" applyNumberFormat="1" applyFont="1" applyBorder="1" applyAlignment="1">
      <alignment/>
    </xf>
    <xf numFmtId="3" fontId="14" fillId="24" borderId="13" xfId="0" applyNumberFormat="1" applyFont="1" applyFill="1" applyBorder="1" applyAlignment="1">
      <alignment horizontal="center" vertical="center"/>
    </xf>
    <xf numFmtId="178" fontId="1" fillId="0" borderId="21" xfId="0" applyNumberFormat="1" applyFont="1" applyBorder="1" applyAlignment="1">
      <alignment/>
    </xf>
    <xf numFmtId="178" fontId="10" fillId="0" borderId="15" xfId="40" applyNumberFormat="1" applyFont="1" applyBorder="1" applyAlignment="1">
      <alignment horizontal="center"/>
    </xf>
    <xf numFmtId="49" fontId="13" fillId="0" borderId="15" xfId="0" applyNumberFormat="1" applyFont="1" applyFill="1" applyBorder="1" applyAlignment="1">
      <alignment/>
    </xf>
    <xf numFmtId="0" fontId="40" fillId="0" borderId="19" xfId="0" applyFont="1" applyBorder="1" applyAlignment="1">
      <alignment/>
    </xf>
    <xf numFmtId="0" fontId="40" fillId="0" borderId="19" xfId="0" applyFont="1" applyBorder="1" applyAlignment="1">
      <alignment horizontal="left"/>
    </xf>
    <xf numFmtId="0" fontId="40" fillId="0" borderId="19" xfId="0" applyFont="1" applyBorder="1" applyAlignment="1">
      <alignment wrapText="1"/>
    </xf>
    <xf numFmtId="0" fontId="40" fillId="0" borderId="20" xfId="0" applyFont="1" applyBorder="1" applyAlignment="1">
      <alignment/>
    </xf>
    <xf numFmtId="178" fontId="31" fillId="24" borderId="21" xfId="40" applyNumberFormat="1" applyFont="1" applyFill="1" applyBorder="1" applyAlignment="1">
      <alignment/>
    </xf>
    <xf numFmtId="3" fontId="31" fillId="24" borderId="21" xfId="0" applyNumberFormat="1" applyFont="1" applyFill="1" applyBorder="1" applyAlignment="1">
      <alignment/>
    </xf>
    <xf numFmtId="178" fontId="30" fillId="0" borderId="21" xfId="40" applyNumberFormat="1" applyFont="1" applyBorder="1" applyAlignment="1">
      <alignment horizontal="center"/>
    </xf>
    <xf numFmtId="178" fontId="31" fillId="0" borderId="21" xfId="40" applyNumberFormat="1" applyFont="1" applyBorder="1" applyAlignment="1">
      <alignment horizontal="center"/>
    </xf>
    <xf numFmtId="178" fontId="31" fillId="24" borderId="21" xfId="40" applyNumberFormat="1" applyFont="1" applyFill="1" applyBorder="1" applyAlignment="1">
      <alignment/>
    </xf>
    <xf numFmtId="0" fontId="10" fillId="0" borderId="41" xfId="0" applyFont="1" applyBorder="1" applyAlignment="1">
      <alignment wrapText="1"/>
    </xf>
    <xf numFmtId="0" fontId="11" fillId="0" borderId="52" xfId="0" applyFont="1" applyBorder="1" applyAlignment="1">
      <alignment/>
    </xf>
    <xf numFmtId="0" fontId="0" fillId="0" borderId="32" xfId="0" applyBorder="1" applyAlignment="1">
      <alignment/>
    </xf>
    <xf numFmtId="3" fontId="14" fillId="24" borderId="21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3" fontId="14" fillId="24" borderId="32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178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2" xfId="0" applyFont="1" applyBorder="1" applyAlignment="1">
      <alignment/>
    </xf>
    <xf numFmtId="178" fontId="29" fillId="0" borderId="34" xfId="0" applyNumberFormat="1" applyFont="1" applyBorder="1" applyAlignment="1">
      <alignment/>
    </xf>
    <xf numFmtId="0" fontId="29" fillId="0" borderId="35" xfId="0" applyFont="1" applyBorder="1" applyAlignment="1">
      <alignment/>
    </xf>
    <xf numFmtId="178" fontId="10" fillId="0" borderId="15" xfId="40" applyNumberFormat="1" applyFont="1" applyBorder="1" applyAlignment="1">
      <alignment/>
    </xf>
    <xf numFmtId="178" fontId="0" fillId="0" borderId="0" xfId="40" applyNumberFormat="1" applyFont="1" applyAlignment="1">
      <alignment/>
    </xf>
    <xf numFmtId="178" fontId="10" fillId="0" borderId="15" xfId="40" applyNumberFormat="1" applyFont="1" applyBorder="1" applyAlignment="1">
      <alignment wrapText="1"/>
    </xf>
    <xf numFmtId="178" fontId="6" fillId="0" borderId="15" xfId="40" applyNumberFormat="1" applyFont="1" applyBorder="1" applyAlignment="1">
      <alignment horizontal="center"/>
    </xf>
    <xf numFmtId="43" fontId="6" fillId="0" borderId="15" xfId="40" applyFont="1" applyBorder="1" applyAlignment="1">
      <alignment horizontal="center"/>
    </xf>
    <xf numFmtId="178" fontId="4" fillId="0" borderId="12" xfId="40" applyNumberFormat="1" applyFont="1" applyBorder="1" applyAlignment="1">
      <alignment/>
    </xf>
    <xf numFmtId="178" fontId="5" fillId="0" borderId="37" xfId="40" applyNumberFormat="1" applyFont="1" applyBorder="1" applyAlignment="1">
      <alignment/>
    </xf>
    <xf numFmtId="0" fontId="5" fillId="0" borderId="18" xfId="0" applyFont="1" applyBorder="1" applyAlignment="1">
      <alignment/>
    </xf>
    <xf numFmtId="178" fontId="5" fillId="0" borderId="47" xfId="40" applyNumberFormat="1" applyFont="1" applyBorder="1" applyAlignment="1">
      <alignment/>
    </xf>
    <xf numFmtId="178" fontId="4" fillId="0" borderId="31" xfId="40" applyNumberFormat="1" applyFont="1" applyBorder="1" applyAlignment="1">
      <alignment/>
    </xf>
    <xf numFmtId="178" fontId="4" fillId="0" borderId="32" xfId="40" applyNumberFormat="1" applyFont="1" applyBorder="1" applyAlignment="1">
      <alignment/>
    </xf>
    <xf numFmtId="178" fontId="4" fillId="0" borderId="35" xfId="40" applyNumberFormat="1" applyFont="1" applyBorder="1" applyAlignment="1">
      <alignment/>
    </xf>
    <xf numFmtId="0" fontId="4" fillId="0" borderId="63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52" xfId="0" applyFont="1" applyBorder="1" applyAlignment="1">
      <alignment wrapText="1"/>
    </xf>
    <xf numFmtId="178" fontId="4" fillId="0" borderId="64" xfId="40" applyNumberFormat="1" applyFont="1" applyBorder="1" applyAlignment="1">
      <alignment/>
    </xf>
    <xf numFmtId="178" fontId="4" fillId="0" borderId="46" xfId="40" applyNumberFormat="1" applyFont="1" applyBorder="1" applyAlignment="1">
      <alignment/>
    </xf>
    <xf numFmtId="178" fontId="4" fillId="0" borderId="53" xfId="4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4" fillId="0" borderId="63" xfId="0" applyNumberFormat="1" applyFont="1" applyBorder="1" applyAlignment="1">
      <alignment wrapText="1"/>
    </xf>
    <xf numFmtId="3" fontId="4" fillId="0" borderId="41" xfId="0" applyNumberFormat="1" applyFont="1" applyBorder="1" applyAlignment="1">
      <alignment/>
    </xf>
    <xf numFmtId="3" fontId="4" fillId="0" borderId="41" xfId="0" applyNumberFormat="1" applyFont="1" applyBorder="1" applyAlignment="1">
      <alignment wrapText="1"/>
    </xf>
    <xf numFmtId="3" fontId="4" fillId="0" borderId="52" xfId="0" applyNumberFormat="1" applyFont="1" applyBorder="1" applyAlignment="1">
      <alignment wrapText="1"/>
    </xf>
    <xf numFmtId="3" fontId="4" fillId="0" borderId="63" xfId="0" applyNumberFormat="1" applyFont="1" applyBorder="1" applyAlignment="1">
      <alignment wrapText="1"/>
    </xf>
    <xf numFmtId="3" fontId="4" fillId="0" borderId="52" xfId="0" applyNumberFormat="1" applyFont="1" applyBorder="1" applyAlignment="1">
      <alignment/>
    </xf>
    <xf numFmtId="178" fontId="4" fillId="0" borderId="35" xfId="40" applyNumberFormat="1" applyFont="1" applyFill="1" applyBorder="1" applyAlignment="1">
      <alignment/>
    </xf>
    <xf numFmtId="178" fontId="4" fillId="0" borderId="36" xfId="40" applyNumberFormat="1" applyFont="1" applyBorder="1" applyAlignment="1">
      <alignment/>
    </xf>
    <xf numFmtId="175" fontId="6" fillId="0" borderId="50" xfId="56" applyNumberFormat="1" applyFont="1" applyFill="1" applyBorder="1" applyAlignment="1" applyProtection="1">
      <alignment vertical="center" wrapText="1"/>
      <protection locked="0"/>
    </xf>
    <xf numFmtId="178" fontId="1" fillId="0" borderId="15" xfId="40" applyNumberFormat="1" applyFont="1" applyFill="1" applyBorder="1" applyAlignment="1">
      <alignment horizontal="center"/>
    </xf>
    <xf numFmtId="0" fontId="0" fillId="24" borderId="28" xfId="0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wrapText="1"/>
    </xf>
    <xf numFmtId="178" fontId="10" fillId="0" borderId="36" xfId="40" applyNumberFormat="1" applyFont="1" applyFill="1" applyBorder="1" applyAlignment="1">
      <alignment/>
    </xf>
    <xf numFmtId="178" fontId="0" fillId="0" borderId="57" xfId="40" applyNumberFormat="1" applyFont="1" applyFill="1" applyBorder="1" applyAlignment="1">
      <alignment/>
    </xf>
    <xf numFmtId="178" fontId="0" fillId="0" borderId="57" xfId="40" applyNumberFormat="1" applyFont="1" applyFill="1" applyBorder="1" applyAlignment="1">
      <alignment/>
    </xf>
    <xf numFmtId="0" fontId="33" fillId="0" borderId="19" xfId="0" applyFont="1" applyFill="1" applyBorder="1" applyAlignment="1">
      <alignment/>
    </xf>
    <xf numFmtId="178" fontId="10" fillId="0" borderId="60" xfId="40" applyNumberFormat="1" applyFont="1" applyFill="1" applyBorder="1" applyAlignment="1">
      <alignment/>
    </xf>
    <xf numFmtId="178" fontId="1" fillId="0" borderId="54" xfId="40" applyNumberFormat="1" applyFont="1" applyFill="1" applyBorder="1" applyAlignment="1">
      <alignment horizontal="center"/>
    </xf>
    <xf numFmtId="2" fontId="33" fillId="0" borderId="19" xfId="0" applyNumberFormat="1" applyFont="1" applyFill="1" applyBorder="1" applyAlignment="1">
      <alignment wrapText="1"/>
    </xf>
    <xf numFmtId="0" fontId="33" fillId="0" borderId="19" xfId="0" applyFont="1" applyFill="1" applyBorder="1" applyAlignment="1">
      <alignment horizontal="left"/>
    </xf>
    <xf numFmtId="0" fontId="33" fillId="0" borderId="19" xfId="0" applyFont="1" applyFill="1" applyBorder="1" applyAlignment="1">
      <alignment wrapText="1"/>
    </xf>
    <xf numFmtId="178" fontId="11" fillId="0" borderId="36" xfId="40" applyNumberFormat="1" applyFont="1" applyFill="1" applyBorder="1" applyAlignment="1">
      <alignment/>
    </xf>
    <xf numFmtId="178" fontId="11" fillId="0" borderId="60" xfId="40" applyNumberFormat="1" applyFont="1" applyFill="1" applyBorder="1" applyAlignment="1">
      <alignment/>
    </xf>
    <xf numFmtId="0" fontId="29" fillId="0" borderId="0" xfId="0" applyFont="1" applyFill="1" applyAlignment="1">
      <alignment/>
    </xf>
    <xf numFmtId="178" fontId="0" fillId="0" borderId="36" xfId="40" applyNumberFormat="1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6" xfId="0" applyFont="1" applyFill="1" applyBorder="1" applyAlignment="1">
      <alignment/>
    </xf>
    <xf numFmtId="178" fontId="0" fillId="0" borderId="36" xfId="40" applyNumberFormat="1" applyFont="1" applyFill="1" applyBorder="1" applyAlignment="1">
      <alignment/>
    </xf>
    <xf numFmtId="178" fontId="0" fillId="0" borderId="60" xfId="40" applyNumberFormat="1" applyFont="1" applyFill="1" applyBorder="1" applyAlignment="1">
      <alignment/>
    </xf>
    <xf numFmtId="178" fontId="0" fillId="0" borderId="36" xfId="40" applyNumberFormat="1" applyFont="1" applyFill="1" applyBorder="1" applyAlignment="1">
      <alignment/>
    </xf>
    <xf numFmtId="178" fontId="0" fillId="0" borderId="60" xfId="40" applyNumberFormat="1" applyFont="1" applyFill="1" applyBorder="1" applyAlignment="1">
      <alignment/>
    </xf>
    <xf numFmtId="0" fontId="33" fillId="0" borderId="20" xfId="0" applyFont="1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20" xfId="0" applyFill="1" applyBorder="1" applyAlignment="1">
      <alignment/>
    </xf>
    <xf numFmtId="178" fontId="0" fillId="0" borderId="21" xfId="40" applyNumberFormat="1" applyFont="1" applyFill="1" applyBorder="1" applyAlignment="1">
      <alignment/>
    </xf>
    <xf numFmtId="178" fontId="0" fillId="0" borderId="21" xfId="40" applyNumberFormat="1" applyFont="1" applyFill="1" applyBorder="1" applyAlignment="1">
      <alignment/>
    </xf>
    <xf numFmtId="178" fontId="0" fillId="0" borderId="37" xfId="40" applyNumberFormat="1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7" xfId="0" applyFont="1" applyFill="1" applyBorder="1" applyAlignment="1">
      <alignment/>
    </xf>
    <xf numFmtId="178" fontId="0" fillId="0" borderId="37" xfId="4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14" fillId="0" borderId="15" xfId="0" applyFont="1" applyFill="1" applyBorder="1" applyAlignment="1">
      <alignment/>
    </xf>
    <xf numFmtId="178" fontId="1" fillId="0" borderId="55" xfId="0" applyNumberFormat="1" applyFont="1" applyFill="1" applyBorder="1" applyAlignment="1">
      <alignment/>
    </xf>
    <xf numFmtId="178" fontId="1" fillId="0" borderId="15" xfId="0" applyNumberFormat="1" applyFont="1" applyFill="1" applyBorder="1" applyAlignment="1">
      <alignment/>
    </xf>
    <xf numFmtId="178" fontId="1" fillId="0" borderId="14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41" fillId="0" borderId="20" xfId="0" applyFont="1" applyBorder="1" applyAlignment="1">
      <alignment/>
    </xf>
    <xf numFmtId="0" fontId="41" fillId="0" borderId="19" xfId="0" applyFont="1" applyBorder="1" applyAlignment="1">
      <alignment/>
    </xf>
    <xf numFmtId="178" fontId="0" fillId="0" borderId="57" xfId="40" applyNumberFormat="1" applyFont="1" applyBorder="1" applyAlignment="1">
      <alignment/>
    </xf>
    <xf numFmtId="0" fontId="33" fillId="0" borderId="44" xfId="0" applyFont="1" applyBorder="1" applyAlignment="1">
      <alignment wrapText="1"/>
    </xf>
    <xf numFmtId="0" fontId="33" fillId="0" borderId="36" xfId="0" applyFont="1" applyBorder="1" applyAlignment="1">
      <alignment wrapText="1"/>
    </xf>
    <xf numFmtId="178" fontId="10" fillId="24" borderId="44" xfId="40" applyNumberFormat="1" applyFont="1" applyFill="1" applyBorder="1" applyAlignment="1">
      <alignment/>
    </xf>
    <xf numFmtId="178" fontId="10" fillId="24" borderId="37" xfId="40" applyNumberFormat="1" applyFont="1" applyFill="1" applyBorder="1" applyAlignment="1">
      <alignment/>
    </xf>
    <xf numFmtId="178" fontId="10" fillId="24" borderId="65" xfId="40" applyNumberFormat="1" applyFont="1" applyFill="1" applyBorder="1" applyAlignment="1">
      <alignment/>
    </xf>
    <xf numFmtId="178" fontId="10" fillId="24" borderId="43" xfId="40" applyNumberFormat="1" applyFont="1" applyFill="1" applyBorder="1" applyAlignment="1">
      <alignment/>
    </xf>
    <xf numFmtId="178" fontId="10" fillId="24" borderId="66" xfId="40" applyNumberFormat="1" applyFont="1" applyFill="1" applyBorder="1" applyAlignment="1">
      <alignment/>
    </xf>
    <xf numFmtId="178" fontId="1" fillId="0" borderId="15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10" fillId="0" borderId="56" xfId="0" applyFont="1" applyBorder="1" applyAlignment="1">
      <alignment/>
    </xf>
    <xf numFmtId="0" fontId="0" fillId="0" borderId="44" xfId="0" applyBorder="1" applyAlignment="1">
      <alignment/>
    </xf>
    <xf numFmtId="0" fontId="0" fillId="0" borderId="66" xfId="0" applyBorder="1" applyAlignment="1">
      <alignment/>
    </xf>
    <xf numFmtId="0" fontId="0" fillId="0" borderId="65" xfId="0" applyBorder="1" applyAlignment="1">
      <alignment/>
    </xf>
    <xf numFmtId="3" fontId="10" fillId="24" borderId="65" xfId="40" applyNumberFormat="1" applyFont="1" applyFill="1" applyBorder="1" applyAlignment="1">
      <alignment/>
    </xf>
    <xf numFmtId="3" fontId="10" fillId="24" borderId="47" xfId="40" applyNumberFormat="1" applyFont="1" applyFill="1" applyBorder="1" applyAlignment="1">
      <alignment/>
    </xf>
    <xf numFmtId="3" fontId="10" fillId="24" borderId="44" xfId="40" applyNumberFormat="1" applyFont="1" applyFill="1" applyBorder="1" applyAlignment="1">
      <alignment/>
    </xf>
    <xf numFmtId="3" fontId="1" fillId="0" borderId="65" xfId="40" applyNumberFormat="1" applyFont="1" applyBorder="1" applyAlignment="1">
      <alignment horizontal="center"/>
    </xf>
    <xf numFmtId="3" fontId="0" fillId="0" borderId="44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1" fillId="0" borderId="15" xfId="0" applyNumberFormat="1" applyFont="1" applyBorder="1" applyAlignment="1">
      <alignment/>
    </xf>
    <xf numFmtId="3" fontId="10" fillId="24" borderId="43" xfId="40" applyNumberFormat="1" applyFont="1" applyFill="1" applyBorder="1" applyAlignment="1">
      <alignment/>
    </xf>
    <xf numFmtId="3" fontId="10" fillId="24" borderId="36" xfId="40" applyNumberFormat="1" applyFont="1" applyFill="1" applyBorder="1" applyAlignment="1">
      <alignment/>
    </xf>
    <xf numFmtId="3" fontId="0" fillId="0" borderId="43" xfId="40" applyNumberFormat="1" applyFont="1" applyBorder="1" applyAlignment="1">
      <alignment horizontal="center"/>
    </xf>
    <xf numFmtId="3" fontId="0" fillId="0" borderId="36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1" fillId="0" borderId="43" xfId="40" applyNumberFormat="1" applyFont="1" applyBorder="1" applyAlignment="1">
      <alignment horizontal="center"/>
    </xf>
    <xf numFmtId="3" fontId="10" fillId="24" borderId="51" xfId="40" applyNumberFormat="1" applyFont="1" applyFill="1" applyBorder="1" applyAlignment="1">
      <alignment/>
    </xf>
    <xf numFmtId="3" fontId="10" fillId="24" borderId="37" xfId="40" applyNumberFormat="1" applyFont="1" applyFill="1" applyBorder="1" applyAlignment="1">
      <alignment/>
    </xf>
    <xf numFmtId="3" fontId="1" fillId="0" borderId="66" xfId="40" applyNumberFormat="1" applyFont="1" applyBorder="1" applyAlignment="1">
      <alignment horizontal="center"/>
    </xf>
    <xf numFmtId="3" fontId="0" fillId="0" borderId="37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11" fillId="24" borderId="15" xfId="40" applyNumberFormat="1" applyFont="1" applyFill="1" applyBorder="1" applyAlignment="1">
      <alignment/>
    </xf>
    <xf numFmtId="3" fontId="11" fillId="24" borderId="65" xfId="40" applyNumberFormat="1" applyFont="1" applyFill="1" applyBorder="1" applyAlignment="1">
      <alignment/>
    </xf>
    <xf numFmtId="178" fontId="1" fillId="0" borderId="44" xfId="40" applyNumberFormat="1" applyFont="1" applyBorder="1" applyAlignment="1">
      <alignment horizontal="center"/>
    </xf>
    <xf numFmtId="178" fontId="0" fillId="0" borderId="36" xfId="40" applyNumberFormat="1" applyFont="1" applyBorder="1" applyAlignment="1">
      <alignment horizontal="center"/>
    </xf>
    <xf numFmtId="178" fontId="1" fillId="0" borderId="36" xfId="40" applyNumberFormat="1" applyFont="1" applyBorder="1" applyAlignment="1">
      <alignment horizontal="center"/>
    </xf>
    <xf numFmtId="178" fontId="1" fillId="0" borderId="37" xfId="40" applyNumberFormat="1" applyFont="1" applyBorder="1" applyAlignment="1">
      <alignment horizontal="center"/>
    </xf>
    <xf numFmtId="3" fontId="6" fillId="0" borderId="55" xfId="0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178" fontId="10" fillId="0" borderId="55" xfId="40" applyNumberFormat="1" applyFont="1" applyBorder="1" applyAlignment="1">
      <alignment horizontal="center"/>
    </xf>
    <xf numFmtId="3" fontId="10" fillId="24" borderId="15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wrapText="1"/>
    </xf>
    <xf numFmtId="0" fontId="10" fillId="0" borderId="12" xfId="0" applyFont="1" applyBorder="1" applyAlignment="1">
      <alignment/>
    </xf>
    <xf numFmtId="178" fontId="10" fillId="0" borderId="12" xfId="40" applyNumberFormat="1" applyFont="1" applyBorder="1" applyAlignment="1">
      <alignment horizontal="center"/>
    </xf>
    <xf numFmtId="3" fontId="10" fillId="24" borderId="12" xfId="0" applyNumberFormat="1" applyFont="1" applyFill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wrapText="1"/>
    </xf>
    <xf numFmtId="178" fontId="10" fillId="0" borderId="12" xfId="40" applyNumberFormat="1" applyFont="1" applyFill="1" applyBorder="1" applyAlignment="1">
      <alignment horizontal="center"/>
    </xf>
    <xf numFmtId="178" fontId="10" fillId="0" borderId="15" xfId="40" applyNumberFormat="1" applyFont="1" applyFill="1" applyBorder="1" applyAlignment="1">
      <alignment horizontal="center"/>
    </xf>
    <xf numFmtId="0" fontId="13" fillId="0" borderId="28" xfId="0" applyFont="1" applyFill="1" applyBorder="1" applyAlignment="1">
      <alignment horizontal="right"/>
    </xf>
    <xf numFmtId="0" fontId="6" fillId="0" borderId="5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/>
    </xf>
    <xf numFmtId="178" fontId="10" fillId="0" borderId="12" xfId="4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0" fillId="0" borderId="15" xfId="0" applyFont="1" applyFill="1" applyBorder="1" applyAlignment="1">
      <alignment/>
    </xf>
    <xf numFmtId="178" fontId="10" fillId="0" borderId="15" xfId="40" applyNumberFormat="1" applyFont="1" applyFill="1" applyBorder="1" applyAlignment="1">
      <alignment horizontal="center"/>
    </xf>
    <xf numFmtId="178" fontId="10" fillId="0" borderId="15" xfId="40" applyNumberFormat="1" applyFont="1" applyFill="1" applyBorder="1" applyAlignment="1">
      <alignment/>
    </xf>
    <xf numFmtId="0" fontId="40" fillId="0" borderId="15" xfId="0" applyFont="1" applyFill="1" applyBorder="1" applyAlignment="1">
      <alignment horizontal="left"/>
    </xf>
    <xf numFmtId="178" fontId="11" fillId="0" borderId="15" xfId="40" applyNumberFormat="1" applyFont="1" applyFill="1" applyBorder="1" applyAlignment="1">
      <alignment/>
    </xf>
    <xf numFmtId="0" fontId="40" fillId="0" borderId="15" xfId="0" applyFont="1" applyFill="1" applyBorder="1" applyAlignment="1">
      <alignment wrapText="1"/>
    </xf>
    <xf numFmtId="178" fontId="10" fillId="0" borderId="12" xfId="40" applyNumberFormat="1" applyFont="1" applyFill="1" applyBorder="1" applyAlignment="1">
      <alignment/>
    </xf>
    <xf numFmtId="0" fontId="40" fillId="0" borderId="10" xfId="0" applyFont="1" applyFill="1" applyBorder="1" applyAlignment="1">
      <alignment/>
    </xf>
    <xf numFmtId="178" fontId="10" fillId="0" borderId="15" xfId="4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178" fontId="6" fillId="0" borderId="15" xfId="40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40" fillId="0" borderId="19" xfId="0" applyFont="1" applyFill="1" applyBorder="1" applyAlignment="1">
      <alignment/>
    </xf>
    <xf numFmtId="178" fontId="44" fillId="24" borderId="15" xfId="40" applyNumberFormat="1" applyFont="1" applyFill="1" applyBorder="1" applyAlignment="1">
      <alignment/>
    </xf>
    <xf numFmtId="0" fontId="42" fillId="0" borderId="20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1" fillId="0" borderId="67" xfId="0" applyFont="1" applyBorder="1" applyAlignment="1">
      <alignment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/>
    </xf>
    <xf numFmtId="178" fontId="0" fillId="0" borderId="44" xfId="40" applyNumberFormat="1" applyFont="1" applyBorder="1" applyAlignment="1">
      <alignment/>
    </xf>
    <xf numFmtId="178" fontId="0" fillId="0" borderId="65" xfId="40" applyNumberFormat="1" applyFont="1" applyBorder="1" applyAlignment="1">
      <alignment/>
    </xf>
    <xf numFmtId="178" fontId="10" fillId="0" borderId="44" xfId="40" applyNumberFormat="1" applyFont="1" applyFill="1" applyBorder="1" applyAlignment="1">
      <alignment/>
    </xf>
    <xf numFmtId="178" fontId="10" fillId="0" borderId="37" xfId="40" applyNumberFormat="1" applyFont="1" applyFill="1" applyBorder="1" applyAlignment="1">
      <alignment/>
    </xf>
    <xf numFmtId="0" fontId="33" fillId="0" borderId="37" xfId="0" applyFont="1" applyBorder="1" applyAlignment="1">
      <alignment wrapText="1"/>
    </xf>
    <xf numFmtId="178" fontId="10" fillId="24" borderId="28" xfId="40" applyNumberFormat="1" applyFont="1" applyFill="1" applyBorder="1" applyAlignment="1">
      <alignment/>
    </xf>
    <xf numFmtId="178" fontId="10" fillId="24" borderId="0" xfId="40" applyNumberFormat="1" applyFont="1" applyFill="1" applyBorder="1" applyAlignment="1">
      <alignment/>
    </xf>
    <xf numFmtId="178" fontId="10" fillId="0" borderId="14" xfId="40" applyNumberFormat="1" applyFont="1" applyFill="1" applyBorder="1" applyAlignment="1">
      <alignment/>
    </xf>
    <xf numFmtId="178" fontId="10" fillId="24" borderId="14" xfId="40" applyNumberFormat="1" applyFont="1" applyFill="1" applyBorder="1" applyAlignment="1">
      <alignment/>
    </xf>
    <xf numFmtId="178" fontId="1" fillId="0" borderId="0" xfId="4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7" xfId="0" applyBorder="1" applyAlignment="1">
      <alignment/>
    </xf>
    <xf numFmtId="0" fontId="33" fillId="0" borderId="0" xfId="0" applyFont="1" applyBorder="1" applyAlignment="1">
      <alignment wrapText="1"/>
    </xf>
    <xf numFmtId="178" fontId="1" fillId="0" borderId="15" xfId="40" applyNumberFormat="1" applyFont="1" applyBorder="1" applyAlignment="1">
      <alignment horizontal="center"/>
    </xf>
    <xf numFmtId="0" fontId="33" fillId="0" borderId="15" xfId="0" applyFont="1" applyBorder="1" applyAlignment="1">
      <alignment wrapText="1"/>
    </xf>
    <xf numFmtId="0" fontId="1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178" fontId="0" fillId="0" borderId="15" xfId="40" applyNumberFormat="1" applyFont="1" applyBorder="1" applyAlignment="1">
      <alignment/>
    </xf>
    <xf numFmtId="0" fontId="10" fillId="0" borderId="37" xfId="0" applyFont="1" applyBorder="1" applyAlignment="1">
      <alignment wrapText="1"/>
    </xf>
    <xf numFmtId="178" fontId="31" fillId="24" borderId="44" xfId="40" applyNumberFormat="1" applyFont="1" applyFill="1" applyBorder="1" applyAlignment="1">
      <alignment/>
    </xf>
    <xf numFmtId="178" fontId="31" fillId="24" borderId="36" xfId="40" applyNumberFormat="1" applyFont="1" applyFill="1" applyBorder="1" applyAlignment="1">
      <alignment/>
    </xf>
    <xf numFmtId="178" fontId="31" fillId="24" borderId="37" xfId="40" applyNumberFormat="1" applyFont="1" applyFill="1" applyBorder="1" applyAlignment="1">
      <alignment/>
    </xf>
    <xf numFmtId="178" fontId="31" fillId="24" borderId="43" xfId="40" applyNumberFormat="1" applyFont="1" applyFill="1" applyBorder="1" applyAlignment="1">
      <alignment/>
    </xf>
    <xf numFmtId="3" fontId="31" fillId="24" borderId="44" xfId="0" applyNumberFormat="1" applyFont="1" applyFill="1" applyBorder="1" applyAlignment="1">
      <alignment/>
    </xf>
    <xf numFmtId="3" fontId="31" fillId="24" borderId="36" xfId="0" applyNumberFormat="1" applyFont="1" applyFill="1" applyBorder="1" applyAlignment="1">
      <alignment/>
    </xf>
    <xf numFmtId="178" fontId="30" fillId="0" borderId="44" xfId="40" applyNumberFormat="1" applyFont="1" applyBorder="1" applyAlignment="1">
      <alignment horizontal="center"/>
    </xf>
    <xf numFmtId="178" fontId="30" fillId="0" borderId="36" xfId="40" applyNumberFormat="1" applyFont="1" applyBorder="1" applyAlignment="1">
      <alignment horizontal="center"/>
    </xf>
    <xf numFmtId="178" fontId="31" fillId="0" borderId="43" xfId="40" applyNumberFormat="1" applyFont="1" applyBorder="1" applyAlignment="1">
      <alignment horizontal="center"/>
    </xf>
    <xf numFmtId="178" fontId="31" fillId="24" borderId="43" xfId="40" applyNumberFormat="1" applyFont="1" applyFill="1" applyBorder="1" applyAlignment="1">
      <alignment/>
    </xf>
    <xf numFmtId="178" fontId="1" fillId="0" borderId="44" xfId="0" applyNumberFormat="1" applyFont="1" applyBorder="1" applyAlignment="1">
      <alignment/>
    </xf>
    <xf numFmtId="178" fontId="1" fillId="0" borderId="36" xfId="0" applyNumberFormat="1" applyFont="1" applyBorder="1" applyAlignment="1">
      <alignment/>
    </xf>
    <xf numFmtId="178" fontId="1" fillId="0" borderId="37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29" fillId="0" borderId="15" xfId="0" applyFont="1" applyBorder="1" applyAlignment="1">
      <alignment/>
    </xf>
    <xf numFmtId="178" fontId="29" fillId="0" borderId="28" xfId="0" applyNumberFormat="1" applyFont="1" applyBorder="1" applyAlignment="1">
      <alignment/>
    </xf>
    <xf numFmtId="178" fontId="29" fillId="0" borderId="15" xfId="0" applyNumberFormat="1" applyFont="1" applyBorder="1" applyAlignment="1">
      <alignment/>
    </xf>
    <xf numFmtId="0" fontId="0" fillId="0" borderId="66" xfId="0" applyFont="1" applyBorder="1" applyAlignment="1">
      <alignment/>
    </xf>
    <xf numFmtId="178" fontId="31" fillId="24" borderId="66" xfId="40" applyNumberFormat="1" applyFont="1" applyFill="1" applyBorder="1" applyAlignment="1">
      <alignment/>
    </xf>
    <xf numFmtId="3" fontId="14" fillId="24" borderId="59" xfId="0" applyNumberFormat="1" applyFont="1" applyFill="1" applyBorder="1" applyAlignment="1">
      <alignment horizontal="center"/>
    </xf>
    <xf numFmtId="178" fontId="31" fillId="0" borderId="65" xfId="40" applyNumberFormat="1" applyFont="1" applyBorder="1" applyAlignment="1">
      <alignment horizontal="center"/>
    </xf>
    <xf numFmtId="178" fontId="31" fillId="24" borderId="65" xfId="40" applyNumberFormat="1" applyFont="1" applyFill="1" applyBorder="1" applyAlignment="1">
      <alignment/>
    </xf>
    <xf numFmtId="0" fontId="10" fillId="0" borderId="47" xfId="0" applyFont="1" applyBorder="1" applyAlignment="1">
      <alignment wrapText="1"/>
    </xf>
    <xf numFmtId="0" fontId="10" fillId="0" borderId="38" xfId="0" applyFont="1" applyBorder="1" applyAlignment="1">
      <alignment/>
    </xf>
    <xf numFmtId="178" fontId="10" fillId="0" borderId="26" xfId="40" applyNumberFormat="1" applyFont="1" applyBorder="1" applyAlignment="1">
      <alignment/>
    </xf>
    <xf numFmtId="178" fontId="6" fillId="0" borderId="15" xfId="40" applyNumberFormat="1" applyFont="1" applyBorder="1" applyAlignment="1">
      <alignment/>
    </xf>
    <xf numFmtId="178" fontId="10" fillId="0" borderId="49" xfId="40" applyNumberFormat="1" applyFont="1" applyBorder="1" applyAlignment="1">
      <alignment/>
    </xf>
    <xf numFmtId="0" fontId="6" fillId="0" borderId="15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178" fontId="10" fillId="0" borderId="65" xfId="40" applyNumberFormat="1" applyFont="1" applyBorder="1" applyAlignment="1">
      <alignment horizontal="right"/>
    </xf>
    <xf numFmtId="178" fontId="10" fillId="0" borderId="47" xfId="40" applyNumberFormat="1" applyFont="1" applyBorder="1" applyAlignment="1">
      <alignment/>
    </xf>
    <xf numFmtId="178" fontId="11" fillId="0" borderId="61" xfId="40" applyNumberFormat="1" applyFont="1" applyBorder="1" applyAlignment="1">
      <alignment/>
    </xf>
    <xf numFmtId="178" fontId="11" fillId="0" borderId="50" xfId="40" applyNumberFormat="1" applyFont="1" applyBorder="1" applyAlignment="1">
      <alignment/>
    </xf>
    <xf numFmtId="175" fontId="20" fillId="0" borderId="0" xfId="56" applyNumberFormat="1" applyFont="1" applyFill="1" applyBorder="1" applyAlignment="1" applyProtection="1">
      <alignment horizontal="center" vertical="center"/>
      <protection/>
    </xf>
    <xf numFmtId="0" fontId="6" fillId="0" borderId="68" xfId="56" applyFont="1" applyFill="1" applyBorder="1" applyAlignment="1" applyProtection="1">
      <alignment horizontal="center" vertical="center" wrapText="1"/>
      <protection/>
    </xf>
    <xf numFmtId="49" fontId="6" fillId="0" borderId="63" xfId="56" applyNumberFormat="1" applyFont="1" applyFill="1" applyBorder="1" applyAlignment="1" applyProtection="1">
      <alignment horizontal="center" vertical="center" wrapText="1"/>
      <protection/>
    </xf>
    <xf numFmtId="49" fontId="6" fillId="0" borderId="48" xfId="56" applyNumberFormat="1" applyFont="1" applyFill="1" applyBorder="1" applyAlignment="1" applyProtection="1">
      <alignment horizontal="center" vertical="center" wrapText="1"/>
      <protection/>
    </xf>
    <xf numFmtId="49" fontId="6" fillId="0" borderId="41" xfId="56" applyNumberFormat="1" applyFont="1" applyFill="1" applyBorder="1" applyAlignment="1" applyProtection="1">
      <alignment horizontal="center" vertical="center" wrapText="1"/>
      <protection/>
    </xf>
    <xf numFmtId="175" fontId="6" fillId="0" borderId="28" xfId="56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0" fontId="6" fillId="0" borderId="41" xfId="56" applyFont="1" applyFill="1" applyBorder="1" applyAlignment="1" applyProtection="1">
      <alignment horizontal="left" vertical="center" wrapText="1" indent="2"/>
      <protection/>
    </xf>
    <xf numFmtId="178" fontId="6" fillId="0" borderId="32" xfId="40" applyNumberFormat="1" applyFont="1" applyFill="1" applyBorder="1" applyAlignment="1" applyProtection="1">
      <alignment horizontal="center" vertical="center" wrapText="1"/>
      <protection locked="0"/>
    </xf>
    <xf numFmtId="0" fontId="43" fillId="0" borderId="41" xfId="56" applyFont="1" applyFill="1" applyBorder="1" applyAlignment="1" applyProtection="1">
      <alignment horizontal="left" vertical="center" wrapText="1" indent="1"/>
      <protection/>
    </xf>
    <xf numFmtId="178" fontId="6" fillId="0" borderId="32" xfId="40" applyNumberFormat="1" applyFont="1" applyFill="1" applyBorder="1" applyAlignment="1" applyProtection="1">
      <alignment horizontal="center" vertical="center" wrapText="1"/>
      <protection/>
    </xf>
    <xf numFmtId="0" fontId="6" fillId="0" borderId="21" xfId="56" applyFont="1" applyFill="1" applyBorder="1" applyAlignment="1" applyProtection="1">
      <alignment horizontal="left" vertical="center" wrapText="1" indent="1"/>
      <protection/>
    </xf>
    <xf numFmtId="175" fontId="6" fillId="0" borderId="33" xfId="56" applyNumberFormat="1" applyFont="1" applyFill="1" applyBorder="1" applyAlignment="1" applyProtection="1">
      <alignment vertical="center" wrapText="1"/>
      <protection locked="0"/>
    </xf>
    <xf numFmtId="0" fontId="6" fillId="0" borderId="21" xfId="56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/>
    </xf>
    <xf numFmtId="175" fontId="6" fillId="0" borderId="32" xfId="56" applyNumberFormat="1" applyFont="1" applyFill="1" applyBorder="1" applyAlignment="1" applyProtection="1">
      <alignment vertical="center" wrapText="1"/>
      <protection locked="0"/>
    </xf>
    <xf numFmtId="175" fontId="6" fillId="0" borderId="54" xfId="56" applyNumberFormat="1" applyFont="1" applyFill="1" applyBorder="1" applyAlignment="1" applyProtection="1">
      <alignment vertical="center" wrapText="1"/>
      <protection locked="0"/>
    </xf>
    <xf numFmtId="0" fontId="6" fillId="0" borderId="26" xfId="56" applyFont="1" applyFill="1" applyBorder="1" applyAlignment="1" applyProtection="1">
      <alignment vertical="center" wrapText="1"/>
      <protection/>
    </xf>
    <xf numFmtId="0" fontId="6" fillId="0" borderId="21" xfId="56" applyFont="1" applyFill="1" applyBorder="1" applyAlignment="1" applyProtection="1">
      <alignment/>
      <protection/>
    </xf>
    <xf numFmtId="0" fontId="6" fillId="0" borderId="13" xfId="0" applyFont="1" applyBorder="1" applyAlignment="1">
      <alignment wrapText="1"/>
    </xf>
    <xf numFmtId="49" fontId="10" fillId="0" borderId="36" xfId="0" applyNumberFormat="1" applyFont="1" applyBorder="1" applyAlignment="1">
      <alignment horizontal="center"/>
    </xf>
    <xf numFmtId="49" fontId="10" fillId="0" borderId="69" xfId="0" applyNumberFormat="1" applyFont="1" applyBorder="1" applyAlignment="1">
      <alignment/>
    </xf>
    <xf numFmtId="49" fontId="10" fillId="0" borderId="41" xfId="0" applyNumberFormat="1" applyFont="1" applyBorder="1" applyAlignment="1">
      <alignment/>
    </xf>
    <xf numFmtId="0" fontId="10" fillId="0" borderId="46" xfId="0" applyFont="1" applyBorder="1" applyAlignment="1">
      <alignment wrapText="1"/>
    </xf>
    <xf numFmtId="0" fontId="6" fillId="0" borderId="17" xfId="0" applyFont="1" applyBorder="1" applyAlignment="1">
      <alignment horizontal="center"/>
    </xf>
    <xf numFmtId="49" fontId="10" fillId="0" borderId="21" xfId="0" applyNumberFormat="1" applyFont="1" applyBorder="1" applyAlignment="1">
      <alignment/>
    </xf>
    <xf numFmtId="49" fontId="0" fillId="0" borderId="21" xfId="0" applyNumberFormat="1" applyBorder="1" applyAlignment="1">
      <alignment/>
    </xf>
    <xf numFmtId="178" fontId="10" fillId="0" borderId="21" xfId="40" applyNumberFormat="1" applyFont="1" applyFill="1" applyBorder="1" applyAlignment="1">
      <alignment/>
    </xf>
    <xf numFmtId="178" fontId="10" fillId="0" borderId="65" xfId="40" applyNumberFormat="1" applyFont="1" applyFill="1" applyBorder="1" applyAlignment="1">
      <alignment horizontal="right"/>
    </xf>
    <xf numFmtId="178" fontId="10" fillId="0" borderId="0" xfId="40" applyNumberFormat="1" applyFont="1" applyBorder="1" applyAlignment="1">
      <alignment horizontal="right"/>
    </xf>
    <xf numFmtId="178" fontId="11" fillId="0" borderId="40" xfId="40" applyNumberFormat="1" applyFont="1" applyBorder="1" applyAlignment="1">
      <alignment/>
    </xf>
    <xf numFmtId="0" fontId="10" fillId="0" borderId="49" xfId="0" applyFont="1" applyBorder="1" applyAlignment="1">
      <alignment wrapText="1"/>
    </xf>
    <xf numFmtId="178" fontId="6" fillId="0" borderId="15" xfId="40" applyNumberFormat="1" applyFont="1" applyBorder="1" applyAlignment="1">
      <alignment horizontal="right"/>
    </xf>
    <xf numFmtId="178" fontId="4" fillId="0" borderId="46" xfId="40" applyNumberFormat="1" applyFont="1" applyFill="1" applyBorder="1" applyAlignment="1">
      <alignment/>
    </xf>
    <xf numFmtId="178" fontId="4" fillId="0" borderId="53" xfId="40" applyNumberFormat="1" applyFont="1" applyFill="1" applyBorder="1" applyAlignment="1">
      <alignment/>
    </xf>
    <xf numFmtId="178" fontId="5" fillId="0" borderId="47" xfId="40" applyNumberFormat="1" applyFont="1" applyFill="1" applyBorder="1" applyAlignment="1">
      <alignment/>
    </xf>
    <xf numFmtId="178" fontId="4" fillId="0" borderId="12" xfId="40" applyNumberFormat="1" applyFont="1" applyFill="1" applyBorder="1" applyAlignment="1">
      <alignment/>
    </xf>
    <xf numFmtId="178" fontId="4" fillId="0" borderId="64" xfId="40" applyNumberFormat="1" applyFont="1" applyFill="1" applyBorder="1" applyAlignment="1">
      <alignment/>
    </xf>
    <xf numFmtId="0" fontId="6" fillId="0" borderId="15" xfId="0" applyFont="1" applyBorder="1" applyAlignment="1">
      <alignment horizontal="center"/>
    </xf>
    <xf numFmtId="49" fontId="6" fillId="0" borderId="68" xfId="56" applyNumberFormat="1" applyFont="1" applyFill="1" applyBorder="1" applyAlignment="1" applyProtection="1">
      <alignment horizontal="center" vertical="center" wrapText="1"/>
      <protection/>
    </xf>
    <xf numFmtId="3" fontId="6" fillId="24" borderId="17" xfId="0" applyNumberFormat="1" applyFont="1" applyFill="1" applyBorder="1" applyAlignment="1">
      <alignment horizontal="left" wrapText="1"/>
    </xf>
    <xf numFmtId="3" fontId="6" fillId="24" borderId="28" xfId="0" applyNumberFormat="1" applyFont="1" applyFill="1" applyBorder="1" applyAlignment="1">
      <alignment horizontal="left" wrapText="1"/>
    </xf>
    <xf numFmtId="3" fontId="6" fillId="24" borderId="67" xfId="0" applyNumberFormat="1" applyFont="1" applyFill="1" applyBorder="1" applyAlignment="1">
      <alignment horizontal="left" wrapText="1"/>
    </xf>
    <xf numFmtId="0" fontId="7" fillId="24" borderId="0" xfId="0" applyFont="1" applyFill="1" applyBorder="1" applyAlignment="1">
      <alignment horizontal="center" wrapText="1"/>
    </xf>
    <xf numFmtId="0" fontId="14" fillId="24" borderId="13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14" fillId="24" borderId="13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19" fillId="24" borderId="44" xfId="0" applyFont="1" applyFill="1" applyBorder="1" applyAlignment="1">
      <alignment horizontal="center" vertical="center" wrapText="1"/>
    </xf>
    <xf numFmtId="0" fontId="25" fillId="24" borderId="5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4" fillId="0" borderId="40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6" fillId="0" borderId="44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14" fillId="0" borderId="44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6" fillId="0" borderId="4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" fillId="0" borderId="37" xfId="0" applyFont="1" applyBorder="1" applyAlignment="1">
      <alignment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175" fontId="6" fillId="0" borderId="0" xfId="56" applyNumberFormat="1" applyFont="1" applyFill="1" applyBorder="1" applyAlignment="1" applyProtection="1">
      <alignment horizontal="center" vertical="center"/>
      <protection/>
    </xf>
    <xf numFmtId="0" fontId="6" fillId="0" borderId="17" xfId="56" applyFont="1" applyFill="1" applyBorder="1" applyAlignment="1" applyProtection="1">
      <alignment horizontal="left" vertical="center" wrapText="1"/>
      <protection/>
    </xf>
    <xf numFmtId="0" fontId="6" fillId="0" borderId="55" xfId="56" applyFont="1" applyFill="1" applyBorder="1" applyAlignment="1" applyProtection="1">
      <alignment horizontal="left" vertical="center" wrapText="1"/>
      <protection/>
    </xf>
    <xf numFmtId="0" fontId="16" fillId="0" borderId="0" xfId="0" applyFont="1" applyAlignment="1">
      <alignment horizontal="center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left" vertical="center" wrapText="1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left" vertical="center" wrapText="1"/>
    </xf>
    <xf numFmtId="3" fontId="0" fillId="0" borderId="0" xfId="0" applyNumberFormat="1" applyAlignment="1">
      <alignment horizontal="left" wrapText="1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31">
      <selection activeCell="E41" sqref="E41"/>
    </sheetView>
  </sheetViews>
  <sheetFormatPr defaultColWidth="9.00390625" defaultRowHeight="12.75"/>
  <cols>
    <col min="1" max="1" width="35.25390625" style="125" customWidth="1"/>
    <col min="2" max="2" width="15.25390625" style="125" customWidth="1"/>
    <col min="3" max="4" width="13.375" style="125" customWidth="1"/>
    <col min="5" max="5" width="13.625" style="150" customWidth="1"/>
    <col min="6" max="6" width="15.25390625" style="181" bestFit="1" customWidth="1"/>
  </cols>
  <sheetData>
    <row r="1" spans="1:5" ht="37.5" customHeight="1">
      <c r="A1" s="579" t="s">
        <v>31</v>
      </c>
      <c r="B1" s="579"/>
      <c r="C1" s="579"/>
      <c r="D1" s="579"/>
      <c r="E1" s="579"/>
    </row>
    <row r="2" spans="1:5" ht="15">
      <c r="A2" s="136"/>
      <c r="B2" s="136"/>
      <c r="C2" s="136"/>
      <c r="D2" s="136"/>
      <c r="E2" s="137"/>
    </row>
    <row r="3" spans="1:5" ht="18.75" customHeight="1" thickBot="1">
      <c r="A3" s="182"/>
      <c r="B3" s="182"/>
      <c r="C3" s="183"/>
      <c r="D3" s="183"/>
      <c r="E3" s="365"/>
    </row>
    <row r="4" spans="1:6" s="71" customFormat="1" ht="12" customHeight="1">
      <c r="A4" s="580" t="s">
        <v>179</v>
      </c>
      <c r="B4" s="582" t="s">
        <v>113</v>
      </c>
      <c r="C4" s="582" t="s">
        <v>114</v>
      </c>
      <c r="D4" s="582" t="s">
        <v>124</v>
      </c>
      <c r="E4" s="584" t="s">
        <v>116</v>
      </c>
      <c r="F4" s="132"/>
    </row>
    <row r="5" spans="1:6" s="71" customFormat="1" ht="51" customHeight="1" thickBot="1">
      <c r="A5" s="581"/>
      <c r="B5" s="583"/>
      <c r="C5" s="583"/>
      <c r="D5" s="583"/>
      <c r="E5" s="585"/>
      <c r="F5" s="132"/>
    </row>
    <row r="6" spans="1:6" s="71" customFormat="1" ht="33.75" customHeight="1" thickBot="1">
      <c r="A6" s="228" t="s">
        <v>134</v>
      </c>
      <c r="B6" s="230">
        <f>B7+B13</f>
        <v>577812</v>
      </c>
      <c r="C6" s="230">
        <f>C7+C13</f>
        <v>2262</v>
      </c>
      <c r="D6" s="230">
        <f>D7+D13</f>
        <v>1961</v>
      </c>
      <c r="E6" s="225">
        <f>D6+C6+B6</f>
        <v>582035</v>
      </c>
      <c r="F6" s="132"/>
    </row>
    <row r="7" spans="1:6" s="71" customFormat="1" ht="33.75" customHeight="1" thickBot="1">
      <c r="A7" s="277" t="s">
        <v>140</v>
      </c>
      <c r="B7" s="229">
        <f>SUM(B8:B12)</f>
        <v>325849</v>
      </c>
      <c r="C7" s="229">
        <f>SUM(C8:C12)</f>
        <v>0</v>
      </c>
      <c r="D7" s="229">
        <f>SUM(D8:D12)</f>
        <v>0</v>
      </c>
      <c r="E7" s="225">
        <f aca="true" t="shared" si="0" ref="E7:E29">D7+C7+B7</f>
        <v>325849</v>
      </c>
      <c r="F7" s="132"/>
    </row>
    <row r="8" spans="1:6" s="71" customFormat="1" ht="36" customHeight="1">
      <c r="A8" s="231" t="s">
        <v>135</v>
      </c>
      <c r="B8" s="232">
        <v>153908</v>
      </c>
      <c r="C8" s="203"/>
      <c r="D8" s="204"/>
      <c r="E8" s="225">
        <f t="shared" si="0"/>
        <v>153908</v>
      </c>
      <c r="F8" s="132"/>
    </row>
    <row r="9" spans="1:6" s="71" customFormat="1" ht="46.5" customHeight="1">
      <c r="A9" s="231" t="s">
        <v>136</v>
      </c>
      <c r="B9" s="232">
        <v>105543</v>
      </c>
      <c r="C9" s="203"/>
      <c r="D9" s="204"/>
      <c r="E9" s="225">
        <f t="shared" si="0"/>
        <v>105543</v>
      </c>
      <c r="F9" s="132"/>
    </row>
    <row r="10" spans="1:6" s="71" customFormat="1" ht="40.5" customHeight="1">
      <c r="A10" s="231" t="s">
        <v>137</v>
      </c>
      <c r="B10" s="226">
        <v>6249</v>
      </c>
      <c r="C10" s="139"/>
      <c r="D10" s="141"/>
      <c r="E10" s="225">
        <f t="shared" si="0"/>
        <v>6249</v>
      </c>
      <c r="F10" s="132"/>
    </row>
    <row r="11" spans="1:6" s="71" customFormat="1" ht="51.75" customHeight="1">
      <c r="A11" s="231" t="s">
        <v>139</v>
      </c>
      <c r="B11" s="226">
        <v>10977</v>
      </c>
      <c r="C11" s="139"/>
      <c r="D11" s="141"/>
      <c r="E11" s="225">
        <f t="shared" si="0"/>
        <v>10977</v>
      </c>
      <c r="F11" s="132"/>
    </row>
    <row r="12" spans="1:6" s="71" customFormat="1" ht="66" customHeight="1">
      <c r="A12" s="231" t="s">
        <v>138</v>
      </c>
      <c r="B12" s="226">
        <v>49172</v>
      </c>
      <c r="C12" s="139"/>
      <c r="D12" s="141"/>
      <c r="E12" s="225">
        <f t="shared" si="0"/>
        <v>49172</v>
      </c>
      <c r="F12" s="132"/>
    </row>
    <row r="13" spans="1:6" s="266" customFormat="1" ht="36" customHeight="1">
      <c r="A13" s="269" t="s">
        <v>141</v>
      </c>
      <c r="B13" s="275">
        <v>251963</v>
      </c>
      <c r="C13" s="144">
        <v>2262</v>
      </c>
      <c r="D13" s="145">
        <v>1961</v>
      </c>
      <c r="E13" s="225">
        <f t="shared" si="0"/>
        <v>256186</v>
      </c>
      <c r="F13" s="265"/>
    </row>
    <row r="14" spans="1:6" s="281" customFormat="1" ht="36" customHeight="1">
      <c r="A14" s="278" t="s">
        <v>142</v>
      </c>
      <c r="B14" s="279">
        <f>SUM(B15:B16)</f>
        <v>183193</v>
      </c>
      <c r="C14" s="279">
        <f>SUM(C15:C16)</f>
        <v>0</v>
      </c>
      <c r="D14" s="279">
        <f>SUM(D15:D16)</f>
        <v>0</v>
      </c>
      <c r="E14" s="225">
        <f t="shared" si="0"/>
        <v>183193</v>
      </c>
      <c r="F14" s="280"/>
    </row>
    <row r="15" spans="1:6" s="71" customFormat="1" ht="51.75" customHeight="1">
      <c r="A15" s="233" t="s">
        <v>236</v>
      </c>
      <c r="B15" s="234">
        <v>51512</v>
      </c>
      <c r="C15" s="184"/>
      <c r="D15" s="185"/>
      <c r="E15" s="225">
        <f>D15+C15+B15</f>
        <v>51512</v>
      </c>
      <c r="F15" s="132"/>
    </row>
    <row r="16" spans="1:6" s="71" customFormat="1" ht="48.75" customHeight="1">
      <c r="A16" s="235" t="s">
        <v>143</v>
      </c>
      <c r="B16" s="234">
        <v>131681</v>
      </c>
      <c r="C16" s="184"/>
      <c r="D16" s="185"/>
      <c r="E16" s="225">
        <f t="shared" si="0"/>
        <v>131681</v>
      </c>
      <c r="F16" s="132"/>
    </row>
    <row r="17" spans="1:6" s="187" customFormat="1" ht="45" customHeight="1" thickBot="1">
      <c r="A17" s="237" t="s">
        <v>125</v>
      </c>
      <c r="B17" s="238">
        <f>B18+B19+B23</f>
        <v>69220</v>
      </c>
      <c r="C17" s="238">
        <f>C18+C19+C23</f>
        <v>0</v>
      </c>
      <c r="D17" s="238">
        <f>D18+D19+D23</f>
        <v>0</v>
      </c>
      <c r="E17" s="225">
        <f t="shared" si="0"/>
        <v>69220</v>
      </c>
      <c r="F17" s="186"/>
    </row>
    <row r="18" spans="1:6" s="266" customFormat="1" ht="36" customHeight="1">
      <c r="A18" s="267" t="s">
        <v>126</v>
      </c>
      <c r="B18" s="268">
        <v>14250</v>
      </c>
      <c r="C18" s="188"/>
      <c r="D18" s="189"/>
      <c r="E18" s="225">
        <f t="shared" si="0"/>
        <v>14250</v>
      </c>
      <c r="F18" s="265"/>
    </row>
    <row r="19" spans="1:6" s="266" customFormat="1" ht="24.75" customHeight="1">
      <c r="A19" s="262" t="s">
        <v>127</v>
      </c>
      <c r="B19" s="263">
        <f>B20+B21+B22</f>
        <v>50958</v>
      </c>
      <c r="C19" s="263">
        <f>C20+C21+C22</f>
        <v>0</v>
      </c>
      <c r="D19" s="263">
        <f>D20+D21+D22</f>
        <v>0</v>
      </c>
      <c r="E19" s="225">
        <f t="shared" si="0"/>
        <v>50958</v>
      </c>
      <c r="F19" s="265"/>
    </row>
    <row r="20" spans="1:6" s="266" customFormat="1" ht="67.5" customHeight="1">
      <c r="A20" s="233" t="s">
        <v>128</v>
      </c>
      <c r="B20" s="270">
        <v>41400</v>
      </c>
      <c r="C20" s="271"/>
      <c r="D20" s="272"/>
      <c r="E20" s="225">
        <f t="shared" si="0"/>
        <v>41400</v>
      </c>
      <c r="F20" s="265"/>
    </row>
    <row r="21" spans="1:6" s="71" customFormat="1" ht="24.75" customHeight="1">
      <c r="A21" s="235" t="s">
        <v>129</v>
      </c>
      <c r="B21" s="273">
        <v>7548</v>
      </c>
      <c r="C21" s="135"/>
      <c r="D21" s="190"/>
      <c r="E21" s="225">
        <f t="shared" si="0"/>
        <v>7548</v>
      </c>
      <c r="F21" s="132"/>
    </row>
    <row r="22" spans="1:6" s="71" customFormat="1" ht="32.25" customHeight="1">
      <c r="A22" s="235" t="s">
        <v>130</v>
      </c>
      <c r="B22" s="273">
        <v>2010</v>
      </c>
      <c r="C22" s="135"/>
      <c r="D22" s="190"/>
      <c r="E22" s="225">
        <f t="shared" si="0"/>
        <v>2010</v>
      </c>
      <c r="F22" s="132"/>
    </row>
    <row r="23" spans="1:6" s="266" customFormat="1" ht="36" customHeight="1" thickBot="1">
      <c r="A23" s="274" t="s">
        <v>131</v>
      </c>
      <c r="B23" s="275">
        <v>4012</v>
      </c>
      <c r="C23" s="144"/>
      <c r="D23" s="272"/>
      <c r="E23" s="225">
        <f t="shared" si="0"/>
        <v>4012</v>
      </c>
      <c r="F23" s="265"/>
    </row>
    <row r="24" spans="1:6" s="71" customFormat="1" ht="38.25" customHeight="1" thickBot="1">
      <c r="A24" s="228" t="s">
        <v>132</v>
      </c>
      <c r="B24" s="229">
        <v>19495</v>
      </c>
      <c r="C24" s="229">
        <v>2384</v>
      </c>
      <c r="D24" s="236">
        <v>755</v>
      </c>
      <c r="E24" s="225">
        <f t="shared" si="0"/>
        <v>22634</v>
      </c>
      <c r="F24" s="132"/>
    </row>
    <row r="25" spans="1:5" ht="32.25" customHeight="1">
      <c r="A25" s="276" t="s">
        <v>133</v>
      </c>
      <c r="B25" s="293">
        <v>0</v>
      </c>
      <c r="C25" s="294"/>
      <c r="D25" s="294">
        <f>SUM(D27:D28)</f>
        <v>0</v>
      </c>
      <c r="E25" s="225">
        <f t="shared" si="0"/>
        <v>0</v>
      </c>
    </row>
    <row r="26" spans="1:5" ht="32.25" customHeight="1">
      <c r="A26" s="296" t="s">
        <v>154</v>
      </c>
      <c r="B26" s="225">
        <v>1991</v>
      </c>
      <c r="C26" s="227"/>
      <c r="D26" s="227"/>
      <c r="E26" s="225">
        <f>D26+C26+B26</f>
        <v>1991</v>
      </c>
    </row>
    <row r="27" spans="1:6" s="71" customFormat="1" ht="48.75" customHeight="1">
      <c r="A27" s="296" t="s">
        <v>144</v>
      </c>
      <c r="B27" s="225">
        <f>SUM(B28:B29)</f>
        <v>1096</v>
      </c>
      <c r="C27" s="225">
        <f>SUM(C28)</f>
        <v>0</v>
      </c>
      <c r="D27" s="225">
        <f>SUM(D28)</f>
        <v>0</v>
      </c>
      <c r="E27" s="225">
        <f t="shared" si="0"/>
        <v>1096</v>
      </c>
      <c r="F27" s="132"/>
    </row>
    <row r="28" spans="1:6" s="71" customFormat="1" ht="48.75" customHeight="1">
      <c r="A28" s="235" t="s">
        <v>145</v>
      </c>
      <c r="B28" s="226">
        <v>16</v>
      </c>
      <c r="C28" s="139"/>
      <c r="D28" s="203"/>
      <c r="E28" s="225">
        <f t="shared" si="0"/>
        <v>16</v>
      </c>
      <c r="F28" s="132"/>
    </row>
    <row r="29" spans="1:6" s="71" customFormat="1" ht="48.75" customHeight="1">
      <c r="A29" s="235" t="s">
        <v>194</v>
      </c>
      <c r="B29" s="226">
        <v>1080</v>
      </c>
      <c r="C29" s="139"/>
      <c r="D29" s="203"/>
      <c r="E29" s="225">
        <f t="shared" si="0"/>
        <v>1080</v>
      </c>
      <c r="F29" s="132"/>
    </row>
    <row r="30" spans="1:6" s="83" customFormat="1" ht="40.5" customHeight="1" thickBot="1">
      <c r="A30" s="142" t="s">
        <v>155</v>
      </c>
      <c r="B30" s="295">
        <f>B6+B14+B17+B27+B26+B24+B25</f>
        <v>852807</v>
      </c>
      <c r="C30" s="295">
        <f>C6+C14+C17+C27+C26+C24+C25</f>
        <v>4646</v>
      </c>
      <c r="D30" s="295">
        <f>D6+D14+D17+D27+D26+D24+D25</f>
        <v>2716</v>
      </c>
      <c r="E30" s="225">
        <f>D30+C30+B30</f>
        <v>860169</v>
      </c>
      <c r="F30" s="191"/>
    </row>
    <row r="31" spans="1:6" s="83" customFormat="1" ht="21.75" customHeight="1" thickBot="1">
      <c r="A31" s="576" t="s">
        <v>153</v>
      </c>
      <c r="B31" s="577"/>
      <c r="C31" s="577"/>
      <c r="D31" s="577"/>
      <c r="E31" s="578"/>
      <c r="F31" s="191"/>
    </row>
    <row r="32" spans="1:7" ht="46.5" customHeight="1" thickBot="1">
      <c r="A32" s="224" t="s">
        <v>152</v>
      </c>
      <c r="B32" s="143">
        <f>B33</f>
        <v>323566</v>
      </c>
      <c r="C32" s="143">
        <f>C33</f>
        <v>88816</v>
      </c>
      <c r="D32" s="143">
        <f>SUM(D33:D39)</f>
        <v>8894</v>
      </c>
      <c r="E32" s="138">
        <f aca="true" t="shared" si="1" ref="E32:E40">C32+B32+D32</f>
        <v>421276</v>
      </c>
      <c r="G32" s="2"/>
    </row>
    <row r="33" spans="1:6" s="93" customFormat="1" ht="33" customHeight="1" thickBot="1">
      <c r="A33" s="283" t="s">
        <v>146</v>
      </c>
      <c r="B33" s="284">
        <f>B34+B37+B40</f>
        <v>323566</v>
      </c>
      <c r="C33" s="284">
        <f>C34+C37+C40</f>
        <v>88816</v>
      </c>
      <c r="D33" s="284">
        <f>D34+D37+D40</f>
        <v>8894</v>
      </c>
      <c r="E33" s="264">
        <f t="shared" si="1"/>
        <v>421276</v>
      </c>
      <c r="F33" s="285"/>
    </row>
    <row r="34" spans="1:5" ht="33" customHeight="1" thickBot="1">
      <c r="A34" s="282" t="s">
        <v>147</v>
      </c>
      <c r="B34" s="205">
        <f>SUM(B36+B35)</f>
        <v>234932</v>
      </c>
      <c r="C34" s="134"/>
      <c r="D34" s="288"/>
      <c r="E34" s="264">
        <f>C34+B34+D34</f>
        <v>234932</v>
      </c>
    </row>
    <row r="35" spans="1:5" ht="33" customHeight="1" thickBot="1">
      <c r="A35" s="192" t="s">
        <v>326</v>
      </c>
      <c r="B35" s="140">
        <v>209154</v>
      </c>
      <c r="C35" s="134"/>
      <c r="D35" s="288"/>
      <c r="E35" s="264">
        <f t="shared" si="1"/>
        <v>209154</v>
      </c>
    </row>
    <row r="36" spans="1:5" ht="33" customHeight="1" thickBot="1">
      <c r="A36" s="192" t="s">
        <v>325</v>
      </c>
      <c r="B36" s="140">
        <v>25778</v>
      </c>
      <c r="C36" s="135"/>
      <c r="D36" s="144"/>
      <c r="E36" s="264">
        <f t="shared" si="1"/>
        <v>25778</v>
      </c>
    </row>
    <row r="37" spans="1:6" s="93" customFormat="1" ht="33" customHeight="1" thickBot="1">
      <c r="A37" s="291" t="s">
        <v>148</v>
      </c>
      <c r="B37" s="292">
        <f>SUM(B38:B39)</f>
        <v>88634</v>
      </c>
      <c r="C37" s="292">
        <f>SUM(C38:C39)</f>
        <v>0</v>
      </c>
      <c r="D37" s="292">
        <f>SUM(D38:D39)</f>
        <v>0</v>
      </c>
      <c r="E37" s="264">
        <f t="shared" si="1"/>
        <v>88634</v>
      </c>
      <c r="F37" s="285"/>
    </row>
    <row r="38" spans="1:6" s="287" customFormat="1" ht="33" customHeight="1" thickBot="1">
      <c r="A38" s="192" t="s">
        <v>150</v>
      </c>
      <c r="B38" s="140">
        <v>74078</v>
      </c>
      <c r="C38" s="289"/>
      <c r="D38" s="290"/>
      <c r="E38" s="264">
        <f t="shared" si="1"/>
        <v>74078</v>
      </c>
      <c r="F38" s="286"/>
    </row>
    <row r="39" spans="1:5" ht="36.75" customHeight="1" thickBot="1">
      <c r="A39" s="192" t="s">
        <v>149</v>
      </c>
      <c r="B39" s="140">
        <v>14556</v>
      </c>
      <c r="C39" s="140"/>
      <c r="D39" s="193">
        <v>0</v>
      </c>
      <c r="E39" s="138">
        <f t="shared" si="1"/>
        <v>14556</v>
      </c>
    </row>
    <row r="40" spans="1:5" ht="33" customHeight="1" thickBot="1">
      <c r="A40" s="297" t="s">
        <v>151</v>
      </c>
      <c r="B40" s="298"/>
      <c r="C40" s="298">
        <v>88816</v>
      </c>
      <c r="D40" s="299">
        <v>8894</v>
      </c>
      <c r="E40" s="138">
        <f t="shared" si="1"/>
        <v>97710</v>
      </c>
    </row>
    <row r="41" spans="1:6" s="73" customFormat="1" ht="21.75" customHeight="1">
      <c r="A41" s="146"/>
      <c r="B41" s="147"/>
      <c r="C41" s="147"/>
      <c r="D41" s="147"/>
      <c r="E41" s="148"/>
      <c r="F41" s="133"/>
    </row>
    <row r="42" spans="1:5" ht="15">
      <c r="A42" s="146"/>
      <c r="B42" s="146"/>
      <c r="C42" s="147"/>
      <c r="D42" s="147"/>
      <c r="E42" s="148"/>
    </row>
    <row r="43" spans="1:5" s="181" customFormat="1" ht="12.75">
      <c r="A43" s="146"/>
      <c r="B43" s="146"/>
      <c r="C43" s="146"/>
      <c r="D43" s="146"/>
      <c r="E43" s="146"/>
    </row>
    <row r="44" spans="1:5" ht="15">
      <c r="A44" s="149"/>
      <c r="B44" s="149"/>
      <c r="C44" s="148"/>
      <c r="D44" s="148"/>
      <c r="E44" s="148"/>
    </row>
    <row r="46" ht="14.25">
      <c r="E46" s="151"/>
    </row>
  </sheetData>
  <sheetProtection/>
  <mergeCells count="7">
    <mergeCell ref="A31:E31"/>
    <mergeCell ref="A1:E1"/>
    <mergeCell ref="A4:A5"/>
    <mergeCell ref="B4:B5"/>
    <mergeCell ref="C4:C5"/>
    <mergeCell ref="D4:D5"/>
    <mergeCell ref="E4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53" r:id="rId1"/>
  <headerFooter alignWithMargins="0">
    <oddHeader>&amp;R2.sz. melléklet
..../2014.(.....) Egyek Önk.</oddHeader>
  </headerFooter>
  <rowBreaks count="1" manualBreakCount="1">
    <brk id="4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M67"/>
  <sheetViews>
    <sheetView view="pageLayout" zoomScaleSheetLayoutView="100" workbookViewId="0" topLeftCell="G28">
      <selection activeCell="H7" sqref="H7"/>
    </sheetView>
  </sheetViews>
  <sheetFormatPr defaultColWidth="9.00390625" defaultRowHeight="12.75"/>
  <cols>
    <col min="1" max="1" width="49.00390625" style="0" customWidth="1"/>
    <col min="2" max="2" width="15.75390625" style="0" customWidth="1"/>
    <col min="3" max="3" width="17.25390625" style="0" customWidth="1"/>
    <col min="4" max="4" width="21.00390625" style="0" customWidth="1"/>
    <col min="5" max="5" width="17.625" style="0" customWidth="1"/>
    <col min="6" max="8" width="18.00390625" style="0" customWidth="1"/>
    <col min="9" max="9" width="12.625" style="83" customWidth="1"/>
    <col min="10" max="10" width="17.875" style="83" customWidth="1"/>
    <col min="11" max="11" width="16.75390625" style="0" customWidth="1"/>
    <col min="12" max="12" width="17.25390625" style="0" customWidth="1"/>
    <col min="13" max="13" width="14.375" style="0" customWidth="1"/>
  </cols>
  <sheetData>
    <row r="1" s="83" customFormat="1" ht="12.75"/>
    <row r="2" spans="1:12" s="83" customFormat="1" ht="15.75">
      <c r="A2" s="602" t="s">
        <v>111</v>
      </c>
      <c r="B2" s="603"/>
      <c r="C2" s="603"/>
      <c r="D2" s="603"/>
      <c r="E2" s="603"/>
      <c r="F2" s="603"/>
      <c r="G2" s="603"/>
      <c r="H2" s="603"/>
      <c r="I2" s="604"/>
      <c r="J2" s="604"/>
      <c r="K2" s="604"/>
      <c r="L2" s="604"/>
    </row>
    <row r="3" s="83" customFormat="1" ht="13.5" thickBot="1">
      <c r="L3" s="455"/>
    </row>
    <row r="4" spans="1:13" s="83" customFormat="1" ht="102" customHeight="1" thickBot="1">
      <c r="A4" s="605" t="s">
        <v>158</v>
      </c>
      <c r="B4" s="456" t="s">
        <v>181</v>
      </c>
      <c r="C4" s="456" t="s">
        <v>195</v>
      </c>
      <c r="D4" s="456" t="s">
        <v>183</v>
      </c>
      <c r="E4" s="456" t="s">
        <v>196</v>
      </c>
      <c r="F4" s="456" t="s">
        <v>190</v>
      </c>
      <c r="G4" s="456" t="s">
        <v>197</v>
      </c>
      <c r="H4" s="456" t="s">
        <v>185</v>
      </c>
      <c r="I4" s="456" t="s">
        <v>186</v>
      </c>
      <c r="J4" s="456" t="s">
        <v>187</v>
      </c>
      <c r="K4" s="456" t="s">
        <v>198</v>
      </c>
      <c r="L4" s="457" t="s">
        <v>28</v>
      </c>
      <c r="M4" s="458" t="s">
        <v>95</v>
      </c>
    </row>
    <row r="5" spans="1:13" s="83" customFormat="1" ht="21" customHeight="1" thickBot="1">
      <c r="A5" s="606"/>
      <c r="B5" s="459" t="s">
        <v>108</v>
      </c>
      <c r="C5" s="459" t="s">
        <v>108</v>
      </c>
      <c r="D5" s="459" t="s">
        <v>108</v>
      </c>
      <c r="E5" s="459" t="s">
        <v>108</v>
      </c>
      <c r="F5" s="459" t="s">
        <v>108</v>
      </c>
      <c r="G5" s="459" t="s">
        <v>108</v>
      </c>
      <c r="H5" s="459" t="s">
        <v>108</v>
      </c>
      <c r="I5" s="459" t="s">
        <v>108</v>
      </c>
      <c r="J5" s="459" t="s">
        <v>108</v>
      </c>
      <c r="K5" s="459" t="s">
        <v>108</v>
      </c>
      <c r="L5" s="459" t="s">
        <v>108</v>
      </c>
      <c r="M5" s="459" t="s">
        <v>108</v>
      </c>
    </row>
    <row r="6" spans="1:13" s="461" customFormat="1" ht="21" customHeight="1" thickBot="1">
      <c r="A6" s="311" t="s">
        <v>199</v>
      </c>
      <c r="B6" s="119"/>
      <c r="C6" s="119"/>
      <c r="D6" s="119">
        <v>2326</v>
      </c>
      <c r="E6" s="119"/>
      <c r="F6" s="119">
        <v>1769</v>
      </c>
      <c r="G6" s="119"/>
      <c r="H6" s="119"/>
      <c r="I6" s="119"/>
      <c r="J6" s="119"/>
      <c r="K6" s="119"/>
      <c r="L6" s="202">
        <f>SUM(B6:K6)</f>
        <v>4095</v>
      </c>
      <c r="M6" s="460"/>
    </row>
    <row r="7" spans="1:13" s="461" customFormat="1" ht="21" customHeight="1" thickBot="1">
      <c r="A7" s="462" t="s">
        <v>159</v>
      </c>
      <c r="B7" s="119"/>
      <c r="C7" s="119"/>
      <c r="D7" s="119">
        <v>773</v>
      </c>
      <c r="E7" s="119"/>
      <c r="F7" s="119"/>
      <c r="G7" s="119"/>
      <c r="H7" s="119">
        <v>5080</v>
      </c>
      <c r="I7" s="119"/>
      <c r="J7" s="119"/>
      <c r="K7" s="119"/>
      <c r="L7" s="202">
        <f aca="true" t="shared" si="0" ref="L7:L44">SUM(B7:K7)</f>
        <v>5853</v>
      </c>
      <c r="M7" s="463"/>
    </row>
    <row r="8" spans="1:13" s="461" customFormat="1" ht="21" customHeight="1" thickBot="1">
      <c r="A8" s="462" t="s">
        <v>160</v>
      </c>
      <c r="B8" s="119"/>
      <c r="C8" s="119"/>
      <c r="D8" s="119"/>
      <c r="E8" s="119"/>
      <c r="F8" s="119"/>
      <c r="G8" s="119"/>
      <c r="H8" s="119">
        <v>67762</v>
      </c>
      <c r="I8" s="119">
        <v>56001</v>
      </c>
      <c r="J8" s="119"/>
      <c r="K8" s="119"/>
      <c r="L8" s="202">
        <f t="shared" si="0"/>
        <v>123763</v>
      </c>
      <c r="M8" s="464"/>
    </row>
    <row r="9" spans="1:13" s="461" customFormat="1" ht="21" customHeight="1" thickBot="1">
      <c r="A9" s="462" t="s">
        <v>200</v>
      </c>
      <c r="B9" s="119"/>
      <c r="C9" s="119"/>
      <c r="D9" s="119"/>
      <c r="E9" s="119"/>
      <c r="F9" s="119"/>
      <c r="G9" s="119"/>
      <c r="H9" s="119">
        <v>11527</v>
      </c>
      <c r="I9" s="119">
        <v>150</v>
      </c>
      <c r="J9" s="119"/>
      <c r="K9" s="119"/>
      <c r="L9" s="202">
        <f t="shared" si="0"/>
        <v>11677</v>
      </c>
      <c r="M9" s="464"/>
    </row>
    <row r="10" spans="1:13" s="461" customFormat="1" ht="21" customHeight="1" thickBot="1">
      <c r="A10" s="462" t="s">
        <v>201</v>
      </c>
      <c r="B10" s="119"/>
      <c r="C10" s="119"/>
      <c r="D10" s="119">
        <v>7686</v>
      </c>
      <c r="E10" s="119"/>
      <c r="F10" s="119">
        <v>3896</v>
      </c>
      <c r="G10" s="119"/>
      <c r="H10" s="119"/>
      <c r="I10" s="119"/>
      <c r="J10" s="119"/>
      <c r="K10" s="119"/>
      <c r="L10" s="202">
        <f t="shared" si="0"/>
        <v>11582</v>
      </c>
      <c r="M10" s="464"/>
    </row>
    <row r="11" spans="1:13" s="461" customFormat="1" ht="21" customHeight="1" thickBot="1">
      <c r="A11" s="462" t="s">
        <v>202</v>
      </c>
      <c r="B11" s="119"/>
      <c r="C11" s="119"/>
      <c r="D11" s="119">
        <v>551</v>
      </c>
      <c r="E11" s="119"/>
      <c r="F11" s="119">
        <v>531</v>
      </c>
      <c r="G11" s="119"/>
      <c r="H11" s="119"/>
      <c r="I11" s="119"/>
      <c r="J11" s="119"/>
      <c r="K11" s="119"/>
      <c r="L11" s="202">
        <f t="shared" si="0"/>
        <v>1082</v>
      </c>
      <c r="M11" s="464"/>
    </row>
    <row r="12" spans="1:13" s="83" customFormat="1" ht="28.5" customHeight="1" thickBot="1">
      <c r="A12" s="465" t="s">
        <v>161</v>
      </c>
      <c r="B12" s="119"/>
      <c r="C12" s="119"/>
      <c r="D12" s="119">
        <v>1012</v>
      </c>
      <c r="E12" s="119"/>
      <c r="F12" s="119">
        <v>371</v>
      </c>
      <c r="G12" s="119"/>
      <c r="H12" s="119"/>
      <c r="I12" s="119"/>
      <c r="J12" s="119"/>
      <c r="K12" s="119"/>
      <c r="L12" s="202">
        <f t="shared" si="0"/>
        <v>1383</v>
      </c>
      <c r="M12" s="466"/>
    </row>
    <row r="13" spans="1:13" s="83" customFormat="1" ht="31.5" customHeight="1" thickBot="1">
      <c r="A13" s="467" t="s">
        <v>162</v>
      </c>
      <c r="B13" s="119"/>
      <c r="C13" s="119"/>
      <c r="D13" s="119">
        <v>8591</v>
      </c>
      <c r="E13" s="119"/>
      <c r="F13" s="119">
        <v>11994</v>
      </c>
      <c r="G13" s="119"/>
      <c r="H13" s="119"/>
      <c r="I13" s="119"/>
      <c r="J13" s="119"/>
      <c r="K13" s="119"/>
      <c r="L13" s="202">
        <f t="shared" si="0"/>
        <v>20585</v>
      </c>
      <c r="M13" s="119"/>
    </row>
    <row r="14" spans="1:13" s="83" customFormat="1" ht="31.5" customHeight="1" thickBot="1">
      <c r="A14" s="467" t="s">
        <v>203</v>
      </c>
      <c r="B14" s="119"/>
      <c r="C14" s="119"/>
      <c r="D14" s="119">
        <v>15259</v>
      </c>
      <c r="E14" s="119"/>
      <c r="F14" s="119">
        <v>354</v>
      </c>
      <c r="G14" s="119"/>
      <c r="H14" s="119"/>
      <c r="I14" s="119"/>
      <c r="J14" s="119"/>
      <c r="K14" s="119"/>
      <c r="L14" s="202">
        <f t="shared" si="0"/>
        <v>15613</v>
      </c>
      <c r="M14" s="119"/>
    </row>
    <row r="15" spans="1:13" s="83" customFormat="1" ht="21" customHeight="1" thickBot="1">
      <c r="A15" s="462" t="s">
        <v>163</v>
      </c>
      <c r="B15" s="119">
        <v>3653</v>
      </c>
      <c r="C15" s="119">
        <v>960</v>
      </c>
      <c r="D15" s="119">
        <v>14466</v>
      </c>
      <c r="E15" s="119"/>
      <c r="F15" s="119">
        <v>14615</v>
      </c>
      <c r="G15" s="119"/>
      <c r="H15" s="119">
        <v>26110</v>
      </c>
      <c r="I15" s="119"/>
      <c r="J15" s="119">
        <v>90</v>
      </c>
      <c r="K15" s="119"/>
      <c r="L15" s="202">
        <f t="shared" si="0"/>
        <v>59894</v>
      </c>
      <c r="M15" s="119">
        <v>2</v>
      </c>
    </row>
    <row r="16" spans="1:13" s="83" customFormat="1" ht="21" customHeight="1" thickBot="1">
      <c r="A16" s="462" t="s">
        <v>164</v>
      </c>
      <c r="B16" s="119"/>
      <c r="C16" s="119"/>
      <c r="D16" s="119">
        <v>37</v>
      </c>
      <c r="E16" s="119"/>
      <c r="F16" s="119">
        <v>155</v>
      </c>
      <c r="G16" s="119"/>
      <c r="H16" s="119"/>
      <c r="I16" s="119"/>
      <c r="J16" s="119"/>
      <c r="K16" s="119"/>
      <c r="L16" s="202">
        <f t="shared" si="0"/>
        <v>192</v>
      </c>
      <c r="M16" s="468"/>
    </row>
    <row r="17" spans="1:13" s="83" customFormat="1" ht="30.75" customHeight="1" thickBot="1">
      <c r="A17" s="467" t="s">
        <v>165</v>
      </c>
      <c r="B17" s="119"/>
      <c r="C17" s="119"/>
      <c r="D17" s="119">
        <v>4045</v>
      </c>
      <c r="E17" s="119"/>
      <c r="F17" s="119"/>
      <c r="G17" s="119"/>
      <c r="H17" s="119"/>
      <c r="I17" s="119"/>
      <c r="J17" s="119"/>
      <c r="K17" s="119"/>
      <c r="L17" s="202">
        <f t="shared" si="0"/>
        <v>4045</v>
      </c>
      <c r="M17" s="119"/>
    </row>
    <row r="18" spans="1:13" s="83" customFormat="1" ht="21" customHeight="1" thickBot="1">
      <c r="A18" s="462" t="s">
        <v>166</v>
      </c>
      <c r="B18" s="119"/>
      <c r="C18" s="119"/>
      <c r="D18" s="119">
        <v>2103</v>
      </c>
      <c r="E18" s="119"/>
      <c r="F18" s="119"/>
      <c r="G18" s="119"/>
      <c r="H18" s="119"/>
      <c r="I18" s="119"/>
      <c r="J18" s="119"/>
      <c r="K18" s="119">
        <v>90975</v>
      </c>
      <c r="L18" s="202">
        <f t="shared" si="0"/>
        <v>93078</v>
      </c>
      <c r="M18" s="119"/>
    </row>
    <row r="19" spans="1:13" s="83" customFormat="1" ht="21" customHeight="1" thickBot="1">
      <c r="A19" s="462" t="s">
        <v>204</v>
      </c>
      <c r="B19" s="119"/>
      <c r="C19" s="119"/>
      <c r="D19" s="119"/>
      <c r="E19" s="119"/>
      <c r="F19" s="119">
        <v>417</v>
      </c>
      <c r="G19" s="119">
        <v>131931</v>
      </c>
      <c r="H19" s="119"/>
      <c r="I19" s="119"/>
      <c r="J19" s="119"/>
      <c r="K19" s="119"/>
      <c r="L19" s="202">
        <f t="shared" si="0"/>
        <v>132348</v>
      </c>
      <c r="M19" s="119"/>
    </row>
    <row r="20" spans="1:13" s="83" customFormat="1" ht="21" customHeight="1" thickBot="1">
      <c r="A20" s="462" t="s">
        <v>205</v>
      </c>
      <c r="B20" s="119"/>
      <c r="C20" s="119"/>
      <c r="D20" s="119"/>
      <c r="E20" s="119"/>
      <c r="F20" s="119">
        <v>8522</v>
      </c>
      <c r="G20" s="119"/>
      <c r="H20" s="119"/>
      <c r="I20" s="119"/>
      <c r="J20" s="119"/>
      <c r="K20" s="119"/>
      <c r="L20" s="202">
        <f t="shared" si="0"/>
        <v>8522</v>
      </c>
      <c r="M20" s="119"/>
    </row>
    <row r="21" spans="1:13" s="83" customFormat="1" ht="21" customHeight="1" thickBot="1">
      <c r="A21" s="462" t="s">
        <v>206</v>
      </c>
      <c r="B21" s="119">
        <v>1842</v>
      </c>
      <c r="C21" s="119">
        <v>497</v>
      </c>
      <c r="D21" s="119">
        <v>5951</v>
      </c>
      <c r="E21" s="119"/>
      <c r="F21" s="119"/>
      <c r="G21" s="119"/>
      <c r="H21" s="119"/>
      <c r="I21" s="119"/>
      <c r="J21" s="119"/>
      <c r="K21" s="119"/>
      <c r="L21" s="202">
        <f t="shared" si="0"/>
        <v>8290</v>
      </c>
      <c r="M21" s="119">
        <v>1</v>
      </c>
    </row>
    <row r="22" spans="1:13" s="83" customFormat="1" ht="21" customHeight="1" thickBot="1">
      <c r="A22" s="462" t="s">
        <v>207</v>
      </c>
      <c r="B22" s="119"/>
      <c r="C22" s="119"/>
      <c r="D22" s="119"/>
      <c r="E22" s="119"/>
      <c r="F22" s="119">
        <v>5562</v>
      </c>
      <c r="G22" s="119"/>
      <c r="H22" s="119"/>
      <c r="I22" s="119"/>
      <c r="J22" s="119"/>
      <c r="K22" s="119"/>
      <c r="L22" s="202">
        <f t="shared" si="0"/>
        <v>5562</v>
      </c>
      <c r="M22" s="119"/>
    </row>
    <row r="23" spans="1:13" s="83" customFormat="1" ht="21" customHeight="1" thickBot="1">
      <c r="A23" s="462" t="s">
        <v>208</v>
      </c>
      <c r="B23" s="119"/>
      <c r="C23" s="119"/>
      <c r="D23" s="119">
        <v>6325</v>
      </c>
      <c r="E23" s="119"/>
      <c r="F23" s="119">
        <v>886</v>
      </c>
      <c r="G23" s="119"/>
      <c r="H23" s="119"/>
      <c r="I23" s="119"/>
      <c r="J23" s="119">
        <v>1797</v>
      </c>
      <c r="K23" s="119"/>
      <c r="L23" s="202">
        <f t="shared" si="0"/>
        <v>9008</v>
      </c>
      <c r="M23" s="119"/>
    </row>
    <row r="24" spans="1:13" s="83" customFormat="1" ht="21" customHeight="1" thickBot="1">
      <c r="A24" s="462" t="s">
        <v>209</v>
      </c>
      <c r="B24" s="119"/>
      <c r="C24" s="119"/>
      <c r="D24" s="119">
        <v>441</v>
      </c>
      <c r="E24" s="119"/>
      <c r="F24" s="119"/>
      <c r="G24" s="119"/>
      <c r="H24" s="119"/>
      <c r="I24" s="119"/>
      <c r="J24" s="119"/>
      <c r="K24" s="119"/>
      <c r="L24" s="202">
        <f t="shared" si="0"/>
        <v>441</v>
      </c>
      <c r="M24" s="119"/>
    </row>
    <row r="25" spans="1:13" s="83" customFormat="1" ht="21" customHeight="1" thickBot="1">
      <c r="A25" s="462" t="s">
        <v>210</v>
      </c>
      <c r="B25" s="119"/>
      <c r="C25" s="119"/>
      <c r="D25" s="119"/>
      <c r="E25" s="119"/>
      <c r="F25" s="119">
        <v>1838</v>
      </c>
      <c r="G25" s="119"/>
      <c r="H25" s="119"/>
      <c r="I25" s="119"/>
      <c r="J25" s="119"/>
      <c r="K25" s="119"/>
      <c r="L25" s="202">
        <f t="shared" si="0"/>
        <v>1838</v>
      </c>
      <c r="M25" s="119"/>
    </row>
    <row r="26" spans="1:13" s="83" customFormat="1" ht="21" customHeight="1" thickBot="1">
      <c r="A26" s="469" t="s">
        <v>211</v>
      </c>
      <c r="B26" s="119"/>
      <c r="C26" s="119"/>
      <c r="D26" s="119"/>
      <c r="E26" s="119"/>
      <c r="F26" s="119">
        <v>288</v>
      </c>
      <c r="G26" s="119"/>
      <c r="H26" s="119"/>
      <c r="I26" s="119"/>
      <c r="J26" s="119"/>
      <c r="K26" s="119"/>
      <c r="L26" s="202">
        <f t="shared" si="0"/>
        <v>288</v>
      </c>
      <c r="M26" s="119"/>
    </row>
    <row r="27" spans="1:13" s="83" customFormat="1" ht="21" customHeight="1" thickBot="1">
      <c r="A27" s="462" t="s">
        <v>212</v>
      </c>
      <c r="B27" s="119"/>
      <c r="C27" s="119"/>
      <c r="D27" s="119"/>
      <c r="E27" s="119"/>
      <c r="F27" s="119">
        <v>2359</v>
      </c>
      <c r="G27" s="119"/>
      <c r="H27" s="119"/>
      <c r="I27" s="119"/>
      <c r="J27" s="119"/>
      <c r="K27" s="119"/>
      <c r="L27" s="202">
        <f t="shared" si="0"/>
        <v>2359</v>
      </c>
      <c r="M27" s="119"/>
    </row>
    <row r="28" spans="1:13" s="83" customFormat="1" ht="21" customHeight="1" thickBot="1">
      <c r="A28" s="462" t="s">
        <v>245</v>
      </c>
      <c r="B28" s="119"/>
      <c r="C28" s="119"/>
      <c r="D28" s="119">
        <v>8621</v>
      </c>
      <c r="E28" s="119">
        <v>930</v>
      </c>
      <c r="F28" s="119"/>
      <c r="G28" s="119"/>
      <c r="H28" s="119"/>
      <c r="I28" s="119"/>
      <c r="J28" s="119"/>
      <c r="K28" s="119"/>
      <c r="L28" s="202">
        <f t="shared" si="0"/>
        <v>9551</v>
      </c>
      <c r="M28" s="119"/>
    </row>
    <row r="29" spans="1:13" s="83" customFormat="1" ht="21" customHeight="1" thickBot="1">
      <c r="A29" s="462" t="s">
        <v>213</v>
      </c>
      <c r="B29" s="119"/>
      <c r="C29" s="119"/>
      <c r="D29" s="119">
        <v>10</v>
      </c>
      <c r="E29" s="119">
        <v>84728</v>
      </c>
      <c r="F29" s="119"/>
      <c r="G29" s="119"/>
      <c r="H29" s="119"/>
      <c r="I29" s="119"/>
      <c r="J29" s="119"/>
      <c r="K29" s="119"/>
      <c r="L29" s="202">
        <f t="shared" si="0"/>
        <v>84738</v>
      </c>
      <c r="M29" s="119"/>
    </row>
    <row r="30" spans="1:13" s="83" customFormat="1" ht="21" customHeight="1" thickBot="1">
      <c r="A30" s="462" t="s">
        <v>214</v>
      </c>
      <c r="B30" s="119"/>
      <c r="C30" s="119"/>
      <c r="D30" s="119"/>
      <c r="E30" s="119">
        <v>36900</v>
      </c>
      <c r="F30" s="119"/>
      <c r="G30" s="119"/>
      <c r="H30" s="119"/>
      <c r="I30" s="119"/>
      <c r="J30" s="119"/>
      <c r="K30" s="119"/>
      <c r="L30" s="202">
        <f t="shared" si="0"/>
        <v>36900</v>
      </c>
      <c r="M30" s="119"/>
    </row>
    <row r="31" spans="1:13" s="83" customFormat="1" ht="21" customHeight="1" thickBot="1">
      <c r="A31" s="462" t="s">
        <v>167</v>
      </c>
      <c r="B31" s="119"/>
      <c r="C31" s="119"/>
      <c r="D31" s="119"/>
      <c r="E31" s="119"/>
      <c r="F31" s="119"/>
      <c r="G31" s="119"/>
      <c r="H31" s="119">
        <v>285</v>
      </c>
      <c r="I31" s="119">
        <v>5872</v>
      </c>
      <c r="J31" s="119"/>
      <c r="K31" s="119"/>
      <c r="L31" s="202">
        <f t="shared" si="0"/>
        <v>6157</v>
      </c>
      <c r="M31" s="119"/>
    </row>
    <row r="32" spans="1:13" s="83" customFormat="1" ht="21" customHeight="1" thickBot="1">
      <c r="A32" s="462" t="s">
        <v>215</v>
      </c>
      <c r="B32" s="119"/>
      <c r="C32" s="119"/>
      <c r="D32" s="119">
        <v>73</v>
      </c>
      <c r="E32" s="119">
        <v>3995</v>
      </c>
      <c r="F32" s="119">
        <v>1367</v>
      </c>
      <c r="G32" s="119"/>
      <c r="H32" s="119"/>
      <c r="I32" s="119"/>
      <c r="J32" s="119"/>
      <c r="K32" s="119"/>
      <c r="L32" s="202">
        <f t="shared" si="0"/>
        <v>5435</v>
      </c>
      <c r="M32" s="119"/>
    </row>
    <row r="33" spans="1:13" s="83" customFormat="1" ht="21" customHeight="1" thickBot="1">
      <c r="A33" s="462" t="s">
        <v>216</v>
      </c>
      <c r="B33" s="119"/>
      <c r="C33" s="119"/>
      <c r="D33" s="119"/>
      <c r="E33" s="119">
        <v>300</v>
      </c>
      <c r="F33" s="119"/>
      <c r="G33" s="119"/>
      <c r="H33" s="119"/>
      <c r="I33" s="119"/>
      <c r="J33" s="119"/>
      <c r="K33" s="119"/>
      <c r="L33" s="202">
        <f t="shared" si="0"/>
        <v>300</v>
      </c>
      <c r="M33" s="468"/>
    </row>
    <row r="34" spans="1:13" s="83" customFormat="1" ht="21" customHeight="1" thickBot="1">
      <c r="A34" s="462" t="s">
        <v>217</v>
      </c>
      <c r="B34" s="119"/>
      <c r="C34" s="119"/>
      <c r="D34" s="119"/>
      <c r="E34" s="119"/>
      <c r="F34" s="119">
        <v>2700</v>
      </c>
      <c r="G34" s="119"/>
      <c r="H34" s="119"/>
      <c r="I34" s="119"/>
      <c r="J34" s="119"/>
      <c r="K34" s="119"/>
      <c r="L34" s="202">
        <f t="shared" si="0"/>
        <v>2700</v>
      </c>
      <c r="M34" s="119"/>
    </row>
    <row r="35" spans="1:13" s="83" customFormat="1" ht="21" customHeight="1" thickBot="1">
      <c r="A35" s="462" t="s">
        <v>218</v>
      </c>
      <c r="B35" s="119"/>
      <c r="C35" s="119"/>
      <c r="D35" s="119"/>
      <c r="E35" s="119"/>
      <c r="F35" s="119">
        <v>6272</v>
      </c>
      <c r="G35" s="119"/>
      <c r="H35" s="119"/>
      <c r="I35" s="119"/>
      <c r="J35" s="119"/>
      <c r="K35" s="119"/>
      <c r="L35" s="202">
        <f t="shared" si="0"/>
        <v>6272</v>
      </c>
      <c r="M35" s="468"/>
    </row>
    <row r="36" spans="1:13" s="83" customFormat="1" ht="21" customHeight="1" thickBot="1">
      <c r="A36" s="462" t="s">
        <v>219</v>
      </c>
      <c r="B36" s="119"/>
      <c r="C36" s="119"/>
      <c r="D36" s="119"/>
      <c r="E36" s="119"/>
      <c r="F36" s="119">
        <v>533</v>
      </c>
      <c r="G36" s="119"/>
      <c r="H36" s="119"/>
      <c r="I36" s="119"/>
      <c r="J36" s="119"/>
      <c r="K36" s="119"/>
      <c r="L36" s="202">
        <f t="shared" si="0"/>
        <v>533</v>
      </c>
      <c r="M36" s="119"/>
    </row>
    <row r="37" spans="1:13" s="83" customFormat="1" ht="21" customHeight="1" thickBot="1">
      <c r="A37" s="462" t="s">
        <v>168</v>
      </c>
      <c r="B37" s="119">
        <v>1594</v>
      </c>
      <c r="C37" s="119">
        <v>381</v>
      </c>
      <c r="D37" s="119">
        <v>1404</v>
      </c>
      <c r="E37" s="119"/>
      <c r="F37" s="119"/>
      <c r="G37" s="119"/>
      <c r="H37" s="119">
        <v>9439</v>
      </c>
      <c r="I37" s="470"/>
      <c r="J37" s="470"/>
      <c r="K37" s="119"/>
      <c r="L37" s="202">
        <f t="shared" si="0"/>
        <v>12818</v>
      </c>
      <c r="M37" s="119">
        <v>1</v>
      </c>
    </row>
    <row r="38" spans="1:13" s="83" customFormat="1" ht="21" customHeight="1" thickBot="1">
      <c r="A38" s="462" t="s">
        <v>169</v>
      </c>
      <c r="B38" s="119">
        <v>83822</v>
      </c>
      <c r="C38" s="119">
        <v>10850</v>
      </c>
      <c r="D38" s="119">
        <v>13896</v>
      </c>
      <c r="E38" s="119"/>
      <c r="F38" s="119">
        <v>10522</v>
      </c>
      <c r="G38" s="119"/>
      <c r="H38" s="119">
        <v>13392</v>
      </c>
      <c r="I38" s="119"/>
      <c r="J38" s="119"/>
      <c r="K38" s="119"/>
      <c r="L38" s="202">
        <f t="shared" si="0"/>
        <v>132482</v>
      </c>
      <c r="M38" s="119">
        <v>465</v>
      </c>
    </row>
    <row r="39" spans="1:13" s="83" customFormat="1" ht="21" customHeight="1" thickBot="1">
      <c r="A39" s="462" t="s">
        <v>170</v>
      </c>
      <c r="B39" s="119">
        <v>159853</v>
      </c>
      <c r="C39" s="119">
        <v>24233</v>
      </c>
      <c r="D39" s="119">
        <v>10643</v>
      </c>
      <c r="E39" s="119"/>
      <c r="F39" s="119">
        <v>66</v>
      </c>
      <c r="G39" s="119"/>
      <c r="H39" s="119">
        <v>13292</v>
      </c>
      <c r="I39" s="119"/>
      <c r="J39" s="119"/>
      <c r="K39" s="119"/>
      <c r="L39" s="202">
        <f t="shared" si="0"/>
        <v>208087</v>
      </c>
      <c r="M39" s="119"/>
    </row>
    <row r="40" spans="1:13" s="83" customFormat="1" ht="21" customHeight="1" thickBot="1">
      <c r="A40" s="462" t="s">
        <v>220</v>
      </c>
      <c r="B40" s="119">
        <v>19882</v>
      </c>
      <c r="C40" s="119">
        <v>5122</v>
      </c>
      <c r="D40" s="119">
        <v>1457</v>
      </c>
      <c r="E40" s="119"/>
      <c r="F40" s="119">
        <v>1718</v>
      </c>
      <c r="G40" s="119"/>
      <c r="H40" s="119"/>
      <c r="I40" s="119"/>
      <c r="J40" s="119"/>
      <c r="K40" s="119"/>
      <c r="L40" s="202">
        <f t="shared" si="0"/>
        <v>28179</v>
      </c>
      <c r="M40" s="119">
        <v>1</v>
      </c>
    </row>
    <row r="41" spans="1:13" s="83" customFormat="1" ht="21" customHeight="1" thickBot="1">
      <c r="A41" s="462" t="s">
        <v>221</v>
      </c>
      <c r="B41" s="119"/>
      <c r="C41" s="119"/>
      <c r="D41" s="119"/>
      <c r="E41" s="119">
        <v>2111</v>
      </c>
      <c r="F41" s="119"/>
      <c r="G41" s="119"/>
      <c r="H41" s="119"/>
      <c r="I41" s="119"/>
      <c r="J41" s="119"/>
      <c r="K41" s="119"/>
      <c r="L41" s="202">
        <f t="shared" si="0"/>
        <v>2111</v>
      </c>
      <c r="M41" s="119"/>
    </row>
    <row r="42" spans="1:13" s="83" customFormat="1" ht="21" customHeight="1" thickBot="1">
      <c r="A42" s="462" t="s">
        <v>239</v>
      </c>
      <c r="B42" s="119"/>
      <c r="C42" s="119"/>
      <c r="D42" s="119"/>
      <c r="E42" s="119"/>
      <c r="F42" s="119">
        <v>2458</v>
      </c>
      <c r="G42" s="119"/>
      <c r="H42" s="119"/>
      <c r="I42" s="119"/>
      <c r="J42" s="119"/>
      <c r="K42" s="119"/>
      <c r="L42" s="202">
        <f t="shared" si="0"/>
        <v>2458</v>
      </c>
      <c r="M42" s="119"/>
    </row>
    <row r="43" spans="1:13" s="83" customFormat="1" ht="21" customHeight="1" thickBot="1">
      <c r="A43" s="462" t="s">
        <v>171</v>
      </c>
      <c r="B43" s="119">
        <v>581</v>
      </c>
      <c r="C43" s="119">
        <v>23</v>
      </c>
      <c r="D43" s="119">
        <v>15123</v>
      </c>
      <c r="E43" s="119"/>
      <c r="F43" s="119">
        <v>969</v>
      </c>
      <c r="G43" s="119"/>
      <c r="H43" s="119"/>
      <c r="I43" s="119"/>
      <c r="J43" s="119"/>
      <c r="K43" s="119"/>
      <c r="L43" s="202">
        <f t="shared" si="0"/>
        <v>16696</v>
      </c>
      <c r="M43" s="119"/>
    </row>
    <row r="44" spans="1:13" s="83" customFormat="1" ht="21" customHeight="1" thickBot="1">
      <c r="A44" s="462" t="s">
        <v>172</v>
      </c>
      <c r="B44" s="119"/>
      <c r="C44" s="119"/>
      <c r="D44" s="119">
        <v>167</v>
      </c>
      <c r="E44" s="119"/>
      <c r="F44" s="119"/>
      <c r="G44" s="119"/>
      <c r="H44" s="119"/>
      <c r="I44" s="119">
        <v>1581</v>
      </c>
      <c r="J44" s="119"/>
      <c r="K44" s="119"/>
      <c r="L44" s="202">
        <f t="shared" si="0"/>
        <v>1748</v>
      </c>
      <c r="M44" s="119"/>
    </row>
    <row r="45" spans="1:13" s="83" customFormat="1" ht="21" customHeight="1" thickBot="1">
      <c r="A45" s="471" t="s">
        <v>14</v>
      </c>
      <c r="B45" s="472">
        <f>SUM(B6:B44)</f>
        <v>271227</v>
      </c>
      <c r="C45" s="472">
        <f aca="true" t="shared" si="1" ref="C45:L45">SUM(C6:C44)</f>
        <v>42066</v>
      </c>
      <c r="D45" s="472">
        <f t="shared" si="1"/>
        <v>120960</v>
      </c>
      <c r="E45" s="472">
        <f t="shared" si="1"/>
        <v>128964</v>
      </c>
      <c r="F45" s="472">
        <f t="shared" si="1"/>
        <v>80162</v>
      </c>
      <c r="G45" s="472">
        <f t="shared" si="1"/>
        <v>131931</v>
      </c>
      <c r="H45" s="472">
        <f t="shared" si="1"/>
        <v>146887</v>
      </c>
      <c r="I45" s="472">
        <f t="shared" si="1"/>
        <v>63604</v>
      </c>
      <c r="J45" s="472">
        <f t="shared" si="1"/>
        <v>1887</v>
      </c>
      <c r="K45" s="472">
        <f t="shared" si="1"/>
        <v>90975</v>
      </c>
      <c r="L45" s="472">
        <f t="shared" si="1"/>
        <v>1078663</v>
      </c>
      <c r="M45" s="202">
        <f>SUM(M6:M44)</f>
        <v>470</v>
      </c>
    </row>
    <row r="47" spans="5:12" ht="12.75">
      <c r="E47" s="2"/>
      <c r="J47" s="473"/>
      <c r="L47" s="2"/>
    </row>
    <row r="49" spans="1:8" ht="12.75">
      <c r="A49" s="128"/>
      <c r="B49" s="35"/>
      <c r="C49" s="35"/>
      <c r="D49" s="35"/>
      <c r="E49" s="35"/>
      <c r="F49" s="35"/>
      <c r="G49" s="35"/>
      <c r="H49" s="35"/>
    </row>
    <row r="50" spans="1:8" ht="12.75">
      <c r="A50" s="129"/>
      <c r="B50" s="38"/>
      <c r="C50" s="38"/>
      <c r="D50" s="38"/>
      <c r="E50" s="38"/>
      <c r="F50" s="38"/>
      <c r="G50" s="38"/>
      <c r="H50" s="38"/>
    </row>
    <row r="51" spans="1:8" ht="12.75">
      <c r="A51" s="39"/>
      <c r="B51" s="114"/>
      <c r="C51" s="114"/>
      <c r="D51" s="114"/>
      <c r="E51" s="114"/>
      <c r="F51" s="114"/>
      <c r="G51" s="114"/>
      <c r="H51" s="114"/>
    </row>
    <row r="52" spans="1:8" ht="12.75">
      <c r="A52" s="39"/>
      <c r="B52" s="114"/>
      <c r="C52" s="114"/>
      <c r="D52" s="115"/>
      <c r="E52" s="114"/>
      <c r="F52" s="114"/>
      <c r="G52" s="114"/>
      <c r="H52" s="114"/>
    </row>
    <row r="53" spans="1:8" ht="12.75">
      <c r="A53" s="39"/>
      <c r="B53" s="114"/>
      <c r="C53" s="114"/>
      <c r="D53" s="114"/>
      <c r="E53" s="114"/>
      <c r="F53" s="114"/>
      <c r="G53" s="114"/>
      <c r="H53" s="114"/>
    </row>
    <row r="54" spans="1:8" ht="12.75">
      <c r="A54" s="39"/>
      <c r="B54" s="114"/>
      <c r="C54" s="114"/>
      <c r="D54" s="114"/>
      <c r="E54" s="114"/>
      <c r="F54" s="114"/>
      <c r="G54" s="114"/>
      <c r="H54" s="114"/>
    </row>
    <row r="55" spans="1:8" ht="12.75">
      <c r="A55" s="39"/>
      <c r="B55" s="114"/>
      <c r="C55" s="114"/>
      <c r="D55" s="114"/>
      <c r="E55" s="114"/>
      <c r="F55" s="114"/>
      <c r="G55" s="114"/>
      <c r="H55" s="114"/>
    </row>
    <row r="56" spans="1:8" ht="12.75">
      <c r="A56" s="39"/>
      <c r="B56" s="114"/>
      <c r="C56" s="114"/>
      <c r="D56" s="114"/>
      <c r="E56" s="114"/>
      <c r="F56" s="114"/>
      <c r="G56" s="114"/>
      <c r="H56" s="114"/>
    </row>
    <row r="57" spans="1:8" ht="12.75">
      <c r="A57" s="39"/>
      <c r="B57" s="114"/>
      <c r="C57" s="114"/>
      <c r="D57" s="114"/>
      <c r="E57" s="114"/>
      <c r="F57" s="114"/>
      <c r="G57" s="114"/>
      <c r="H57" s="114"/>
    </row>
    <row r="58" spans="1:8" ht="12.75">
      <c r="A58" s="39"/>
      <c r="B58" s="114"/>
      <c r="C58" s="114"/>
      <c r="D58" s="114"/>
      <c r="E58" s="114"/>
      <c r="F58" s="114"/>
      <c r="G58" s="114"/>
      <c r="H58" s="114"/>
    </row>
    <row r="59" spans="1:8" ht="12.75">
      <c r="A59" s="39"/>
      <c r="B59" s="114"/>
      <c r="C59" s="114"/>
      <c r="D59" s="114"/>
      <c r="E59" s="114"/>
      <c r="F59" s="114"/>
      <c r="G59" s="114"/>
      <c r="H59" s="114"/>
    </row>
    <row r="60" spans="1:8" ht="12.75">
      <c r="A60" s="39"/>
      <c r="B60" s="114"/>
      <c r="C60" s="114"/>
      <c r="D60" s="114"/>
      <c r="E60" s="114"/>
      <c r="F60" s="114"/>
      <c r="G60" s="114"/>
      <c r="H60" s="114"/>
    </row>
    <row r="61" spans="1:8" ht="12.75">
      <c r="A61" s="39"/>
      <c r="B61" s="114"/>
      <c r="C61" s="114"/>
      <c r="D61" s="114"/>
      <c r="E61" s="114"/>
      <c r="F61" s="114"/>
      <c r="G61" s="114"/>
      <c r="H61" s="114"/>
    </row>
    <row r="62" spans="1:9" ht="12.75">
      <c r="A62" s="39"/>
      <c r="B62" s="114"/>
      <c r="C62" s="114"/>
      <c r="D62" s="114"/>
      <c r="E62" s="114"/>
      <c r="F62" s="114"/>
      <c r="G62" s="114"/>
      <c r="H62" s="114"/>
      <c r="I62" s="474"/>
    </row>
    <row r="63" spans="1:8" ht="12.75">
      <c r="A63" s="39"/>
      <c r="B63" s="114"/>
      <c r="C63" s="114"/>
      <c r="D63" s="114"/>
      <c r="E63" s="114"/>
      <c r="F63" s="114"/>
      <c r="G63" s="114"/>
      <c r="H63" s="114"/>
    </row>
    <row r="64" spans="1:8" ht="12.75">
      <c r="A64" s="39"/>
      <c r="B64" s="114"/>
      <c r="C64" s="114"/>
      <c r="D64" s="114"/>
      <c r="E64" s="114"/>
      <c r="F64" s="114"/>
      <c r="G64" s="114"/>
      <c r="H64" s="114"/>
    </row>
    <row r="65" spans="1:8" ht="12.75">
      <c r="A65" s="129"/>
      <c r="B65" s="116"/>
      <c r="C65" s="116"/>
      <c r="D65" s="116"/>
      <c r="E65" s="116"/>
      <c r="F65" s="116"/>
      <c r="G65" s="116"/>
      <c r="H65" s="116"/>
    </row>
    <row r="66" spans="2:8" ht="12.75">
      <c r="B66" s="1"/>
      <c r="C66" s="1"/>
      <c r="D66" s="1"/>
      <c r="E66" s="1"/>
      <c r="F66" s="1"/>
      <c r="G66" s="1"/>
      <c r="H66" s="1"/>
    </row>
    <row r="67" spans="2:8" ht="12.75">
      <c r="B67" s="1"/>
      <c r="C67" s="1"/>
      <c r="D67" s="1"/>
      <c r="E67" s="1"/>
      <c r="F67" s="1"/>
      <c r="G67" s="1"/>
      <c r="H67" s="1"/>
    </row>
  </sheetData>
  <sheetProtection/>
  <mergeCells count="2">
    <mergeCell ref="A2:L2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  <headerFooter alignWithMargins="0">
    <oddHeader>&amp;R3/1. sz. melléklet
.../2014. (...) Egyek Önk.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P68"/>
  <sheetViews>
    <sheetView tabSelected="1" view="pageBreakPreview" zoomScaleSheetLayoutView="100" workbookViewId="0" topLeftCell="H25">
      <selection activeCell="M49" sqref="M49"/>
    </sheetView>
  </sheetViews>
  <sheetFormatPr defaultColWidth="9.00390625" defaultRowHeight="12.75"/>
  <cols>
    <col min="1" max="1" width="45.125" style="0" customWidth="1"/>
    <col min="2" max="2" width="15.75390625" style="0" customWidth="1"/>
    <col min="3" max="3" width="17.25390625" style="0" customWidth="1"/>
    <col min="4" max="4" width="21.00390625" style="0" customWidth="1"/>
    <col min="5" max="6" width="17.625" style="0" customWidth="1"/>
    <col min="7" max="10" width="18.00390625" style="0" customWidth="1"/>
    <col min="11" max="11" width="12.625" style="0" customWidth="1"/>
    <col min="12" max="12" width="17.875" style="0" customWidth="1"/>
    <col min="13" max="13" width="16.75390625" style="0" customWidth="1"/>
    <col min="14" max="15" width="18.00390625" style="0" customWidth="1"/>
    <col min="16" max="16" width="28.00390625" style="0" customWidth="1"/>
    <col min="17" max="17" width="17.625" style="0" customWidth="1"/>
  </cols>
  <sheetData>
    <row r="3" spans="1:16" ht="15.75">
      <c r="A3" s="607" t="s">
        <v>110</v>
      </c>
      <c r="B3" s="608"/>
      <c r="C3" s="608"/>
      <c r="D3" s="608"/>
      <c r="E3" s="608"/>
      <c r="F3" s="608"/>
      <c r="G3" s="608"/>
      <c r="H3" s="608"/>
      <c r="I3" s="608"/>
      <c r="J3" s="608"/>
      <c r="K3" s="609"/>
      <c r="L3" s="609"/>
      <c r="M3" s="609"/>
      <c r="N3" s="609"/>
      <c r="O3" s="609"/>
      <c r="P3" s="609"/>
    </row>
    <row r="6" ht="13.5" thickBot="1">
      <c r="P6" s="329"/>
    </row>
    <row r="7" spans="1:16" ht="102" customHeight="1" thickBot="1">
      <c r="A7" s="587" t="s">
        <v>158</v>
      </c>
      <c r="B7" s="160" t="s">
        <v>181</v>
      </c>
      <c r="C7" s="160" t="s">
        <v>195</v>
      </c>
      <c r="D7" s="160" t="s">
        <v>183</v>
      </c>
      <c r="E7" s="160" t="s">
        <v>196</v>
      </c>
      <c r="F7" s="160" t="s">
        <v>190</v>
      </c>
      <c r="G7" s="160" t="s">
        <v>197</v>
      </c>
      <c r="H7" s="160" t="s">
        <v>185</v>
      </c>
      <c r="I7" s="160" t="s">
        <v>186</v>
      </c>
      <c r="J7" s="160" t="s">
        <v>187</v>
      </c>
      <c r="K7" s="160" t="s">
        <v>198</v>
      </c>
      <c r="L7" s="161" t="s">
        <v>28</v>
      </c>
      <c r="M7" s="252" t="s">
        <v>95</v>
      </c>
      <c r="P7" s="1"/>
    </row>
    <row r="8" spans="1:13" ht="21" customHeight="1" thickBot="1">
      <c r="A8" s="588"/>
      <c r="B8" s="33" t="s">
        <v>108</v>
      </c>
      <c r="C8" s="33" t="s">
        <v>108</v>
      </c>
      <c r="D8" s="33" t="s">
        <v>108</v>
      </c>
      <c r="E8" s="33" t="s">
        <v>108</v>
      </c>
      <c r="F8" s="33" t="s">
        <v>108</v>
      </c>
      <c r="G8" s="33" t="s">
        <v>108</v>
      </c>
      <c r="H8" s="33" t="s">
        <v>108</v>
      </c>
      <c r="I8" s="33" t="s">
        <v>108</v>
      </c>
      <c r="J8" s="33" t="s">
        <v>108</v>
      </c>
      <c r="K8" s="33" t="s">
        <v>108</v>
      </c>
      <c r="L8" s="33" t="s">
        <v>108</v>
      </c>
      <c r="M8" s="33" t="s">
        <v>108</v>
      </c>
    </row>
    <row r="9" spans="1:13" s="126" customFormat="1" ht="21" customHeight="1" thickBot="1">
      <c r="A9" s="311" t="s">
        <v>199</v>
      </c>
      <c r="B9" s="80"/>
      <c r="C9" s="80"/>
      <c r="D9" s="119">
        <v>2326</v>
      </c>
      <c r="E9" s="119"/>
      <c r="F9" s="80">
        <v>1769</v>
      </c>
      <c r="G9" s="80"/>
      <c r="H9" s="80"/>
      <c r="I9" s="119"/>
      <c r="J9" s="119"/>
      <c r="K9" s="80"/>
      <c r="L9" s="202">
        <f>SUM(B9:K9)</f>
        <v>4095</v>
      </c>
      <c r="M9" s="247"/>
    </row>
    <row r="10" spans="1:13" s="126" customFormat="1" ht="21" customHeight="1" thickBot="1">
      <c r="A10" s="312" t="s">
        <v>159</v>
      </c>
      <c r="B10" s="80"/>
      <c r="C10" s="80"/>
      <c r="D10" s="119">
        <v>773</v>
      </c>
      <c r="E10" s="119"/>
      <c r="F10" s="80"/>
      <c r="G10" s="80"/>
      <c r="H10" s="80">
        <v>5080</v>
      </c>
      <c r="I10" s="119"/>
      <c r="J10" s="119"/>
      <c r="K10" s="80"/>
      <c r="L10" s="202">
        <f aca="true" t="shared" si="0" ref="L10:L45">SUM(B10:K10)</f>
        <v>5853</v>
      </c>
      <c r="M10" s="248"/>
    </row>
    <row r="11" spans="1:13" s="126" customFormat="1" ht="21" customHeight="1" thickBot="1">
      <c r="A11" s="312" t="s">
        <v>160</v>
      </c>
      <c r="B11" s="80"/>
      <c r="C11" s="80"/>
      <c r="D11" s="119"/>
      <c r="E11" s="119"/>
      <c r="F11" s="80"/>
      <c r="G11" s="80"/>
      <c r="H11" s="80">
        <v>67762</v>
      </c>
      <c r="I11" s="119">
        <v>56001</v>
      </c>
      <c r="J11" s="119"/>
      <c r="K11" s="80"/>
      <c r="L11" s="202">
        <f t="shared" si="0"/>
        <v>123763</v>
      </c>
      <c r="M11" s="246"/>
    </row>
    <row r="12" spans="1:13" s="126" customFormat="1" ht="21" customHeight="1" thickBot="1">
      <c r="A12" s="312" t="s">
        <v>200</v>
      </c>
      <c r="B12" s="80"/>
      <c r="C12" s="80"/>
      <c r="D12" s="119"/>
      <c r="E12" s="119"/>
      <c r="F12" s="80"/>
      <c r="G12" s="80"/>
      <c r="H12" s="80">
        <v>11527</v>
      </c>
      <c r="I12" s="119">
        <v>150</v>
      </c>
      <c r="J12" s="119"/>
      <c r="K12" s="80"/>
      <c r="L12" s="202">
        <f t="shared" si="0"/>
        <v>11677</v>
      </c>
      <c r="M12" s="246"/>
    </row>
    <row r="13" spans="1:13" s="126" customFormat="1" ht="21" customHeight="1" thickBot="1">
      <c r="A13" s="312" t="s">
        <v>201</v>
      </c>
      <c r="B13" s="80"/>
      <c r="C13" s="80"/>
      <c r="D13" s="119">
        <v>7686</v>
      </c>
      <c r="E13" s="119"/>
      <c r="F13" s="80">
        <v>3896</v>
      </c>
      <c r="G13" s="80"/>
      <c r="H13" s="80"/>
      <c r="I13" s="119"/>
      <c r="J13" s="119"/>
      <c r="K13" s="80"/>
      <c r="L13" s="202">
        <f t="shared" si="0"/>
        <v>11582</v>
      </c>
      <c r="M13" s="246"/>
    </row>
    <row r="14" spans="1:13" ht="28.5" customHeight="1" thickBot="1">
      <c r="A14" s="313" t="s">
        <v>161</v>
      </c>
      <c r="B14" s="80"/>
      <c r="C14" s="80"/>
      <c r="D14" s="119">
        <v>1012</v>
      </c>
      <c r="E14" s="119"/>
      <c r="F14" s="80">
        <v>371</v>
      </c>
      <c r="G14" s="80"/>
      <c r="H14" s="80"/>
      <c r="I14" s="119"/>
      <c r="J14" s="119"/>
      <c r="K14" s="80"/>
      <c r="L14" s="202">
        <f t="shared" si="0"/>
        <v>1383</v>
      </c>
      <c r="M14" s="94"/>
    </row>
    <row r="15" spans="1:13" ht="31.5" customHeight="1" thickBot="1">
      <c r="A15" s="314" t="s">
        <v>162</v>
      </c>
      <c r="B15" s="80"/>
      <c r="C15" s="80"/>
      <c r="D15" s="119">
        <v>8591</v>
      </c>
      <c r="E15" s="119"/>
      <c r="F15" s="80">
        <v>11994</v>
      </c>
      <c r="G15" s="80"/>
      <c r="H15" s="80"/>
      <c r="I15" s="119"/>
      <c r="J15" s="119"/>
      <c r="K15" s="80"/>
      <c r="L15" s="202">
        <f t="shared" si="0"/>
        <v>20585</v>
      </c>
      <c r="M15" s="249"/>
    </row>
    <row r="16" spans="1:13" ht="31.5" customHeight="1" thickBot="1">
      <c r="A16" s="314" t="s">
        <v>203</v>
      </c>
      <c r="B16" s="80"/>
      <c r="C16" s="80"/>
      <c r="D16" s="119">
        <v>15259</v>
      </c>
      <c r="E16" s="119"/>
      <c r="F16" s="80">
        <v>354</v>
      </c>
      <c r="G16" s="80"/>
      <c r="H16" s="80"/>
      <c r="I16" s="119"/>
      <c r="J16" s="119"/>
      <c r="K16" s="80"/>
      <c r="L16" s="202">
        <f t="shared" si="0"/>
        <v>15613</v>
      </c>
      <c r="M16" s="249"/>
    </row>
    <row r="17" spans="1:13" ht="21" customHeight="1" thickBot="1">
      <c r="A17" s="312" t="s">
        <v>163</v>
      </c>
      <c r="B17" s="119">
        <v>2239</v>
      </c>
      <c r="C17" s="80">
        <v>579</v>
      </c>
      <c r="D17" s="119">
        <v>14466</v>
      </c>
      <c r="E17" s="119"/>
      <c r="F17" s="80">
        <v>14615</v>
      </c>
      <c r="G17" s="80"/>
      <c r="H17" s="80">
        <v>26110</v>
      </c>
      <c r="I17" s="119"/>
      <c r="J17" s="119">
        <v>90</v>
      </c>
      <c r="K17" s="80"/>
      <c r="L17" s="202">
        <f t="shared" si="0"/>
        <v>58099</v>
      </c>
      <c r="M17" s="249"/>
    </row>
    <row r="18" spans="1:13" ht="21" customHeight="1" thickBot="1">
      <c r="A18" s="312" t="s">
        <v>164</v>
      </c>
      <c r="B18" s="80"/>
      <c r="C18" s="80"/>
      <c r="D18" s="119">
        <v>37</v>
      </c>
      <c r="E18" s="119"/>
      <c r="F18" s="80">
        <v>155</v>
      </c>
      <c r="G18" s="80"/>
      <c r="H18" s="80"/>
      <c r="I18" s="119"/>
      <c r="J18" s="119"/>
      <c r="K18" s="80"/>
      <c r="L18" s="202">
        <f t="shared" si="0"/>
        <v>192</v>
      </c>
      <c r="M18" s="250"/>
    </row>
    <row r="19" spans="1:13" ht="30.75" customHeight="1" thickBot="1">
      <c r="A19" s="314" t="s">
        <v>165</v>
      </c>
      <c r="B19" s="80"/>
      <c r="C19" s="80"/>
      <c r="D19" s="119">
        <v>4045</v>
      </c>
      <c r="E19" s="119"/>
      <c r="F19" s="80"/>
      <c r="G19" s="80"/>
      <c r="H19" s="80"/>
      <c r="I19" s="119"/>
      <c r="J19" s="80"/>
      <c r="K19" s="80"/>
      <c r="L19" s="202">
        <f t="shared" si="0"/>
        <v>4045</v>
      </c>
      <c r="M19" s="249"/>
    </row>
    <row r="20" spans="1:13" ht="21" customHeight="1" thickBot="1">
      <c r="A20" s="312" t="s">
        <v>166</v>
      </c>
      <c r="B20" s="80"/>
      <c r="C20" s="80"/>
      <c r="D20" s="119">
        <v>2103</v>
      </c>
      <c r="E20" s="119"/>
      <c r="F20" s="80"/>
      <c r="G20" s="80"/>
      <c r="H20" s="80"/>
      <c r="I20" s="119"/>
      <c r="J20" s="80"/>
      <c r="K20" s="80">
        <v>90975</v>
      </c>
      <c r="L20" s="202">
        <f t="shared" si="0"/>
        <v>93078</v>
      </c>
      <c r="M20" s="249"/>
    </row>
    <row r="21" spans="1:13" ht="21" customHeight="1" thickBot="1">
      <c r="A21" s="312" t="s">
        <v>204</v>
      </c>
      <c r="B21" s="80"/>
      <c r="C21" s="80"/>
      <c r="D21" s="119"/>
      <c r="E21" s="119"/>
      <c r="F21" s="80">
        <v>417</v>
      </c>
      <c r="G21" s="80">
        <v>131931</v>
      </c>
      <c r="H21" s="80"/>
      <c r="I21" s="119"/>
      <c r="J21" s="80"/>
      <c r="K21" s="80"/>
      <c r="L21" s="202">
        <f t="shared" si="0"/>
        <v>132348</v>
      </c>
      <c r="M21" s="250"/>
    </row>
    <row r="22" spans="1:13" ht="21" customHeight="1" thickBot="1">
      <c r="A22" s="312" t="s">
        <v>205</v>
      </c>
      <c r="B22" s="80"/>
      <c r="C22" s="80"/>
      <c r="D22" s="119"/>
      <c r="E22" s="119"/>
      <c r="F22" s="80">
        <v>8522</v>
      </c>
      <c r="G22" s="80"/>
      <c r="H22" s="80"/>
      <c r="I22" s="119"/>
      <c r="J22" s="80"/>
      <c r="K22" s="80"/>
      <c r="L22" s="202">
        <f t="shared" si="0"/>
        <v>8522</v>
      </c>
      <c r="M22" s="249"/>
    </row>
    <row r="23" spans="1:13" ht="21" customHeight="1" thickBot="1">
      <c r="A23" s="312" t="s">
        <v>206</v>
      </c>
      <c r="B23" s="80">
        <v>1842</v>
      </c>
      <c r="C23" s="80">
        <v>497</v>
      </c>
      <c r="D23" s="119">
        <v>5951</v>
      </c>
      <c r="E23" s="119"/>
      <c r="F23" s="80"/>
      <c r="G23" s="80"/>
      <c r="H23" s="80"/>
      <c r="I23" s="119"/>
      <c r="J23" s="80"/>
      <c r="K23" s="80"/>
      <c r="L23" s="202">
        <f t="shared" si="0"/>
        <v>8290</v>
      </c>
      <c r="M23" s="249">
        <v>1</v>
      </c>
    </row>
    <row r="24" spans="1:13" ht="21" customHeight="1" thickBot="1">
      <c r="A24" s="312" t="s">
        <v>207</v>
      </c>
      <c r="B24" s="80"/>
      <c r="C24" s="80"/>
      <c r="D24" s="119"/>
      <c r="E24" s="119"/>
      <c r="F24" s="80">
        <v>5562</v>
      </c>
      <c r="G24" s="80"/>
      <c r="H24" s="80"/>
      <c r="I24" s="119"/>
      <c r="J24" s="80"/>
      <c r="K24" s="80"/>
      <c r="L24" s="202">
        <f t="shared" si="0"/>
        <v>5562</v>
      </c>
      <c r="M24" s="249"/>
    </row>
    <row r="25" spans="1:13" ht="21" customHeight="1" thickBot="1">
      <c r="A25" s="312" t="s">
        <v>209</v>
      </c>
      <c r="B25" s="80"/>
      <c r="C25" s="80"/>
      <c r="D25" s="119">
        <v>441</v>
      </c>
      <c r="E25" s="119"/>
      <c r="F25" s="80"/>
      <c r="G25" s="80"/>
      <c r="H25" s="80"/>
      <c r="I25" s="119"/>
      <c r="J25" s="80"/>
      <c r="K25" s="80"/>
      <c r="L25" s="202">
        <f t="shared" si="0"/>
        <v>441</v>
      </c>
      <c r="M25" s="249"/>
    </row>
    <row r="26" spans="1:13" ht="21" customHeight="1" thickBot="1">
      <c r="A26" s="312" t="s">
        <v>210</v>
      </c>
      <c r="B26" s="80"/>
      <c r="C26" s="80"/>
      <c r="D26" s="119"/>
      <c r="E26" s="119"/>
      <c r="F26" s="80">
        <v>1838</v>
      </c>
      <c r="G26" s="80"/>
      <c r="H26" s="80"/>
      <c r="I26" s="119"/>
      <c r="J26" s="80"/>
      <c r="K26" s="80"/>
      <c r="L26" s="202">
        <f t="shared" si="0"/>
        <v>1838</v>
      </c>
      <c r="M26" s="250"/>
    </row>
    <row r="27" spans="1:13" ht="21" customHeight="1" thickBot="1">
      <c r="A27" s="312" t="s">
        <v>211</v>
      </c>
      <c r="B27" s="80"/>
      <c r="C27" s="80"/>
      <c r="D27" s="119"/>
      <c r="E27" s="119"/>
      <c r="F27" s="80">
        <v>288</v>
      </c>
      <c r="G27" s="80"/>
      <c r="H27" s="80"/>
      <c r="I27" s="119"/>
      <c r="J27" s="80"/>
      <c r="K27" s="80"/>
      <c r="L27" s="202">
        <f t="shared" si="0"/>
        <v>288</v>
      </c>
      <c r="M27" s="249"/>
    </row>
    <row r="28" spans="1:13" ht="21" customHeight="1" thickBot="1">
      <c r="A28" s="312" t="s">
        <v>212</v>
      </c>
      <c r="B28" s="80"/>
      <c r="C28" s="80"/>
      <c r="D28" s="119"/>
      <c r="E28" s="119"/>
      <c r="F28" s="80">
        <v>2359</v>
      </c>
      <c r="G28" s="80"/>
      <c r="H28" s="80"/>
      <c r="I28" s="119"/>
      <c r="J28" s="80"/>
      <c r="K28" s="80"/>
      <c r="L28" s="202">
        <f t="shared" si="0"/>
        <v>2359</v>
      </c>
      <c r="M28" s="249"/>
    </row>
    <row r="29" spans="1:13" ht="21" customHeight="1" thickBot="1">
      <c r="A29" s="312" t="s">
        <v>246</v>
      </c>
      <c r="B29" s="80"/>
      <c r="C29" s="80"/>
      <c r="D29" s="119">
        <v>8621</v>
      </c>
      <c r="E29" s="119">
        <v>930</v>
      </c>
      <c r="F29" s="80"/>
      <c r="G29" s="80"/>
      <c r="H29" s="80"/>
      <c r="I29" s="119"/>
      <c r="J29" s="80"/>
      <c r="K29" s="80"/>
      <c r="L29" s="202">
        <f t="shared" si="0"/>
        <v>9551</v>
      </c>
      <c r="M29" s="249"/>
    </row>
    <row r="30" spans="1:13" ht="21" customHeight="1" thickBot="1">
      <c r="A30" s="312" t="s">
        <v>213</v>
      </c>
      <c r="B30" s="80"/>
      <c r="C30" s="80"/>
      <c r="D30" s="119">
        <v>10</v>
      </c>
      <c r="E30" s="119">
        <v>84728</v>
      </c>
      <c r="F30" s="80"/>
      <c r="G30" s="80"/>
      <c r="H30" s="80"/>
      <c r="I30" s="119"/>
      <c r="J30" s="80"/>
      <c r="K30" s="80"/>
      <c r="L30" s="202">
        <f t="shared" si="0"/>
        <v>84738</v>
      </c>
      <c r="M30" s="249"/>
    </row>
    <row r="31" spans="1:13" ht="21" customHeight="1" thickBot="1">
      <c r="A31" s="312" t="s">
        <v>214</v>
      </c>
      <c r="B31" s="80"/>
      <c r="C31" s="80"/>
      <c r="D31" s="119"/>
      <c r="E31" s="119">
        <v>36900</v>
      </c>
      <c r="F31" s="80"/>
      <c r="G31" s="80"/>
      <c r="H31" s="80"/>
      <c r="I31" s="119"/>
      <c r="J31" s="80"/>
      <c r="K31" s="80"/>
      <c r="L31" s="202">
        <f t="shared" si="0"/>
        <v>36900</v>
      </c>
      <c r="M31" s="250"/>
    </row>
    <row r="32" spans="1:13" ht="21" customHeight="1" thickBot="1">
      <c r="A32" s="312" t="s">
        <v>167</v>
      </c>
      <c r="B32" s="80"/>
      <c r="C32" s="80"/>
      <c r="D32" s="119"/>
      <c r="E32" s="119"/>
      <c r="F32" s="80"/>
      <c r="G32" s="80"/>
      <c r="H32" s="80">
        <v>285</v>
      </c>
      <c r="I32" s="119">
        <v>5872</v>
      </c>
      <c r="J32" s="119"/>
      <c r="K32" s="80"/>
      <c r="L32" s="202">
        <f t="shared" si="0"/>
        <v>6157</v>
      </c>
      <c r="M32" s="249"/>
    </row>
    <row r="33" spans="1:13" ht="21" customHeight="1" thickBot="1">
      <c r="A33" s="315" t="s">
        <v>215</v>
      </c>
      <c r="B33" s="80"/>
      <c r="C33" s="80"/>
      <c r="D33" s="119">
        <v>73</v>
      </c>
      <c r="E33" s="119">
        <v>3995</v>
      </c>
      <c r="F33" s="80">
        <v>1367</v>
      </c>
      <c r="G33" s="80"/>
      <c r="H33" s="80"/>
      <c r="I33" s="119"/>
      <c r="J33" s="119"/>
      <c r="K33" s="80"/>
      <c r="L33" s="202">
        <f t="shared" si="0"/>
        <v>5435</v>
      </c>
      <c r="M33" s="250"/>
    </row>
    <row r="34" spans="1:13" ht="21" customHeight="1" thickBot="1">
      <c r="A34" s="315" t="s">
        <v>216</v>
      </c>
      <c r="B34" s="80"/>
      <c r="C34" s="80"/>
      <c r="D34" s="119"/>
      <c r="E34" s="119">
        <v>300</v>
      </c>
      <c r="F34" s="80"/>
      <c r="G34" s="80"/>
      <c r="H34" s="80"/>
      <c r="I34" s="119"/>
      <c r="J34" s="119"/>
      <c r="K34" s="80"/>
      <c r="L34" s="202">
        <f t="shared" si="0"/>
        <v>300</v>
      </c>
      <c r="M34" s="249"/>
    </row>
    <row r="35" spans="1:13" ht="21" customHeight="1" thickBot="1">
      <c r="A35" s="315" t="s">
        <v>217</v>
      </c>
      <c r="B35" s="80"/>
      <c r="C35" s="80"/>
      <c r="D35" s="119"/>
      <c r="E35" s="119"/>
      <c r="F35" s="80">
        <v>2700</v>
      </c>
      <c r="G35" s="80"/>
      <c r="H35" s="80"/>
      <c r="I35" s="119"/>
      <c r="J35" s="119"/>
      <c r="K35" s="80"/>
      <c r="L35" s="202">
        <f t="shared" si="0"/>
        <v>2700</v>
      </c>
      <c r="M35" s="249"/>
    </row>
    <row r="36" spans="1:13" ht="21" customHeight="1" thickBot="1">
      <c r="A36" s="315" t="s">
        <v>218</v>
      </c>
      <c r="B36" s="80"/>
      <c r="C36" s="80"/>
      <c r="D36" s="119"/>
      <c r="E36" s="119"/>
      <c r="F36" s="80">
        <v>6272</v>
      </c>
      <c r="G36" s="80"/>
      <c r="H36" s="80"/>
      <c r="I36" s="119"/>
      <c r="J36" s="119"/>
      <c r="K36" s="80"/>
      <c r="L36" s="202">
        <f t="shared" si="0"/>
        <v>6272</v>
      </c>
      <c r="M36" s="250"/>
    </row>
    <row r="37" spans="1:13" ht="21" customHeight="1" thickBot="1">
      <c r="A37" s="315" t="s">
        <v>219</v>
      </c>
      <c r="B37" s="80"/>
      <c r="C37" s="80"/>
      <c r="D37" s="119"/>
      <c r="E37" s="119"/>
      <c r="F37" s="80">
        <v>533</v>
      </c>
      <c r="G37" s="80"/>
      <c r="H37" s="80"/>
      <c r="I37" s="119"/>
      <c r="J37" s="119"/>
      <c r="K37" s="80"/>
      <c r="L37" s="202">
        <f t="shared" si="0"/>
        <v>533</v>
      </c>
      <c r="M37" s="249"/>
    </row>
    <row r="38" spans="1:13" ht="21" customHeight="1" thickBot="1">
      <c r="A38" s="477" t="s">
        <v>168</v>
      </c>
      <c r="B38" s="476"/>
      <c r="C38" s="80"/>
      <c r="D38" s="119">
        <v>496</v>
      </c>
      <c r="E38" s="119"/>
      <c r="F38" s="80"/>
      <c r="G38" s="80"/>
      <c r="H38" s="80">
        <v>8912</v>
      </c>
      <c r="I38" s="92"/>
      <c r="J38" s="92"/>
      <c r="K38" s="80"/>
      <c r="L38" s="202">
        <f t="shared" si="0"/>
        <v>9408</v>
      </c>
      <c r="M38" s="250"/>
    </row>
    <row r="39" spans="1:13" ht="21" customHeight="1" thickBot="1">
      <c r="A39" s="315" t="s">
        <v>169</v>
      </c>
      <c r="B39" s="80">
        <v>83822</v>
      </c>
      <c r="C39" s="80">
        <v>10850</v>
      </c>
      <c r="D39" s="119">
        <v>13896</v>
      </c>
      <c r="E39" s="119"/>
      <c r="F39" s="80">
        <v>10522</v>
      </c>
      <c r="G39" s="80"/>
      <c r="H39" s="80">
        <v>13392</v>
      </c>
      <c r="I39" s="119"/>
      <c r="J39" s="119"/>
      <c r="K39" s="80"/>
      <c r="L39" s="202">
        <f t="shared" si="0"/>
        <v>132482</v>
      </c>
      <c r="M39" s="249">
        <v>465</v>
      </c>
    </row>
    <row r="40" spans="1:13" ht="21" customHeight="1" thickBot="1">
      <c r="A40" s="315" t="s">
        <v>170</v>
      </c>
      <c r="B40" s="80">
        <v>159853</v>
      </c>
      <c r="C40" s="80">
        <v>24233</v>
      </c>
      <c r="D40" s="119">
        <v>10643</v>
      </c>
      <c r="E40" s="119"/>
      <c r="F40" s="80">
        <v>66</v>
      </c>
      <c r="G40" s="80"/>
      <c r="H40" s="80">
        <v>13292</v>
      </c>
      <c r="I40" s="119"/>
      <c r="J40" s="119"/>
      <c r="K40" s="80"/>
      <c r="L40" s="202">
        <f t="shared" si="0"/>
        <v>208087</v>
      </c>
      <c r="M40" s="250"/>
    </row>
    <row r="41" spans="1:13" ht="21" customHeight="1" thickBot="1">
      <c r="A41" s="315" t="s">
        <v>220</v>
      </c>
      <c r="B41" s="80">
        <v>19882</v>
      </c>
      <c r="C41" s="80">
        <v>5122</v>
      </c>
      <c r="D41" s="119">
        <v>1457</v>
      </c>
      <c r="E41" s="119"/>
      <c r="F41" s="80">
        <v>1718</v>
      </c>
      <c r="G41" s="80"/>
      <c r="H41" s="80"/>
      <c r="I41" s="119"/>
      <c r="J41" s="119"/>
      <c r="K41" s="80"/>
      <c r="L41" s="202">
        <f t="shared" si="0"/>
        <v>28179</v>
      </c>
      <c r="M41" s="249">
        <v>1</v>
      </c>
    </row>
    <row r="42" spans="1:13" ht="21" customHeight="1" thickBot="1">
      <c r="A42" s="315" t="s">
        <v>221</v>
      </c>
      <c r="B42" s="80"/>
      <c r="C42" s="80"/>
      <c r="D42" s="119"/>
      <c r="E42" s="119">
        <v>223</v>
      </c>
      <c r="F42" s="80"/>
      <c r="G42" s="80"/>
      <c r="H42" s="80"/>
      <c r="I42" s="119"/>
      <c r="J42" s="119"/>
      <c r="K42" s="80"/>
      <c r="L42" s="202">
        <f t="shared" si="0"/>
        <v>223</v>
      </c>
      <c r="M42" s="250"/>
    </row>
    <row r="43" spans="1:13" ht="21" customHeight="1" thickBot="1">
      <c r="A43" s="315" t="s">
        <v>239</v>
      </c>
      <c r="B43" s="80"/>
      <c r="C43" s="80"/>
      <c r="D43" s="119"/>
      <c r="E43" s="119"/>
      <c r="F43" s="80">
        <v>2458</v>
      </c>
      <c r="G43" s="80"/>
      <c r="H43" s="80"/>
      <c r="I43" s="119"/>
      <c r="J43" s="119"/>
      <c r="K43" s="80"/>
      <c r="L43" s="202">
        <f t="shared" si="0"/>
        <v>2458</v>
      </c>
      <c r="M43" s="249"/>
    </row>
    <row r="44" spans="1:13" ht="21" customHeight="1" thickBot="1">
      <c r="A44" s="315" t="s">
        <v>171</v>
      </c>
      <c r="B44" s="80"/>
      <c r="C44" s="80"/>
      <c r="D44" s="119">
        <v>7318</v>
      </c>
      <c r="E44" s="119"/>
      <c r="F44" s="80">
        <v>969</v>
      </c>
      <c r="G44" s="80"/>
      <c r="H44" s="80"/>
      <c r="I44" s="119"/>
      <c r="J44" s="119"/>
      <c r="K44" s="80"/>
      <c r="L44" s="202">
        <f t="shared" si="0"/>
        <v>8287</v>
      </c>
      <c r="M44" s="249"/>
    </row>
    <row r="45" spans="1:13" ht="21" customHeight="1" thickBot="1">
      <c r="A45" s="315" t="s">
        <v>172</v>
      </c>
      <c r="B45" s="80"/>
      <c r="C45" s="80"/>
      <c r="D45" s="119">
        <v>167</v>
      </c>
      <c r="E45" s="119"/>
      <c r="F45" s="80"/>
      <c r="G45" s="80"/>
      <c r="H45" s="80"/>
      <c r="I45" s="119">
        <v>1581</v>
      </c>
      <c r="J45" s="119"/>
      <c r="K45" s="80"/>
      <c r="L45" s="202">
        <f t="shared" si="0"/>
        <v>1748</v>
      </c>
      <c r="M45" s="251"/>
    </row>
    <row r="46" spans="1:13" s="83" customFormat="1" ht="21" customHeight="1" thickBot="1">
      <c r="A46" s="471" t="s">
        <v>14</v>
      </c>
      <c r="B46" s="472">
        <f>SUM(B9:B45)</f>
        <v>267638</v>
      </c>
      <c r="C46" s="472">
        <f aca="true" t="shared" si="1" ref="C46:K46">SUM(C9:C45)</f>
        <v>41281</v>
      </c>
      <c r="D46" s="472">
        <f t="shared" si="1"/>
        <v>105371</v>
      </c>
      <c r="E46" s="472">
        <f t="shared" si="1"/>
        <v>127076</v>
      </c>
      <c r="F46" s="472">
        <f t="shared" si="1"/>
        <v>78745</v>
      </c>
      <c r="G46" s="472">
        <f t="shared" si="1"/>
        <v>131931</v>
      </c>
      <c r="H46" s="472">
        <f t="shared" si="1"/>
        <v>146360</v>
      </c>
      <c r="I46" s="472">
        <f t="shared" si="1"/>
        <v>63604</v>
      </c>
      <c r="J46" s="472">
        <f t="shared" si="1"/>
        <v>90</v>
      </c>
      <c r="K46" s="472">
        <f t="shared" si="1"/>
        <v>90975</v>
      </c>
      <c r="L46" s="202">
        <f>SUM(B46:K46)</f>
        <v>1053071</v>
      </c>
      <c r="M46" s="202">
        <f>SUM(M9:M45)</f>
        <v>467</v>
      </c>
    </row>
    <row r="47" ht="13.5" thickBot="1">
      <c r="B47" s="127"/>
    </row>
    <row r="48" spans="5:16" ht="12.75">
      <c r="E48" s="2"/>
      <c r="F48" s="2"/>
      <c r="L48" s="120"/>
      <c r="P48" s="2"/>
    </row>
    <row r="50" spans="1:10" ht="12.75">
      <c r="A50" s="128"/>
      <c r="B50" s="35"/>
      <c r="C50" s="35"/>
      <c r="D50" s="35"/>
      <c r="E50" s="35"/>
      <c r="F50" s="35"/>
      <c r="G50" s="35"/>
      <c r="H50" s="35"/>
      <c r="I50" s="35"/>
      <c r="J50" s="35"/>
    </row>
    <row r="51" spans="1:10" ht="12.75">
      <c r="A51" s="129"/>
      <c r="B51" s="38"/>
      <c r="C51" s="38"/>
      <c r="D51" s="38"/>
      <c r="E51" s="38"/>
      <c r="F51" s="38"/>
      <c r="G51" s="38"/>
      <c r="H51" s="38"/>
      <c r="I51" s="38"/>
      <c r="J51" s="38"/>
    </row>
    <row r="52" spans="1:10" ht="12.75">
      <c r="A52" s="39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ht="12.75">
      <c r="A53" s="39"/>
      <c r="B53" s="114"/>
      <c r="C53" s="114"/>
      <c r="D53" s="115"/>
      <c r="E53" s="114"/>
      <c r="F53" s="114"/>
      <c r="G53" s="114"/>
      <c r="H53" s="114"/>
      <c r="I53" s="114"/>
      <c r="J53" s="114"/>
    </row>
    <row r="54" spans="1:10" ht="12.75">
      <c r="A54" s="39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1:10" ht="12.75">
      <c r="A55" s="39"/>
      <c r="B55" s="114"/>
      <c r="C55" s="114"/>
      <c r="D55" s="114"/>
      <c r="E55" s="114"/>
      <c r="F55" s="114"/>
      <c r="G55" s="114"/>
      <c r="H55" s="114"/>
      <c r="I55" s="114"/>
      <c r="J55" s="114"/>
    </row>
    <row r="56" spans="1:10" ht="12.75">
      <c r="A56" s="39"/>
      <c r="B56" s="114"/>
      <c r="C56" s="114"/>
      <c r="D56" s="114"/>
      <c r="E56" s="114"/>
      <c r="F56" s="114"/>
      <c r="G56" s="114"/>
      <c r="H56" s="114"/>
      <c r="I56" s="114"/>
      <c r="J56" s="114"/>
    </row>
    <row r="57" spans="1:10" ht="12.75">
      <c r="A57" s="39"/>
      <c r="B57" s="114"/>
      <c r="C57" s="114"/>
      <c r="D57" s="114"/>
      <c r="E57" s="114"/>
      <c r="F57" s="114"/>
      <c r="G57" s="114"/>
      <c r="H57" s="114"/>
      <c r="I57" s="114"/>
      <c r="J57" s="114"/>
    </row>
    <row r="58" spans="1:10" ht="12.75">
      <c r="A58" s="39"/>
      <c r="B58" s="114"/>
      <c r="C58" s="114"/>
      <c r="D58" s="114"/>
      <c r="E58" s="114"/>
      <c r="F58" s="114"/>
      <c r="G58" s="114"/>
      <c r="H58" s="114"/>
      <c r="I58" s="114"/>
      <c r="J58" s="114"/>
    </row>
    <row r="59" spans="1:10" ht="12.75">
      <c r="A59" s="39"/>
      <c r="B59" s="114"/>
      <c r="C59" s="114"/>
      <c r="D59" s="114"/>
      <c r="E59" s="114"/>
      <c r="F59" s="114"/>
      <c r="G59" s="114"/>
      <c r="H59" s="114"/>
      <c r="I59" s="114"/>
      <c r="J59" s="114"/>
    </row>
    <row r="60" spans="1:10" ht="12.75">
      <c r="A60" s="39"/>
      <c r="B60" s="114"/>
      <c r="C60" s="114"/>
      <c r="D60" s="114"/>
      <c r="E60" s="114"/>
      <c r="F60" s="114"/>
      <c r="G60" s="114"/>
      <c r="H60" s="114"/>
      <c r="I60" s="114"/>
      <c r="J60" s="114"/>
    </row>
    <row r="61" spans="1:10" ht="12.75">
      <c r="A61" s="39"/>
      <c r="B61" s="114"/>
      <c r="C61" s="114"/>
      <c r="D61" s="114"/>
      <c r="E61" s="114"/>
      <c r="F61" s="114"/>
      <c r="G61" s="114"/>
      <c r="H61" s="114"/>
      <c r="I61" s="114"/>
      <c r="J61" s="114"/>
    </row>
    <row r="62" spans="1:10" ht="12.75">
      <c r="A62" s="39"/>
      <c r="B62" s="114"/>
      <c r="C62" s="114"/>
      <c r="D62" s="114"/>
      <c r="E62" s="114"/>
      <c r="F62" s="114"/>
      <c r="G62" s="114"/>
      <c r="H62" s="114"/>
      <c r="I62" s="114"/>
      <c r="J62" s="114"/>
    </row>
    <row r="63" spans="1:11" ht="12.75">
      <c r="A63" s="39"/>
      <c r="B63" s="114"/>
      <c r="C63" s="114"/>
      <c r="D63" s="114"/>
      <c r="E63" s="114"/>
      <c r="F63" s="114"/>
      <c r="G63" s="114"/>
      <c r="H63" s="114"/>
      <c r="I63" s="114"/>
      <c r="J63" s="114"/>
      <c r="K63" s="1"/>
    </row>
    <row r="64" spans="1:10" ht="12.75">
      <c r="A64" s="39"/>
      <c r="B64" s="114"/>
      <c r="C64" s="114"/>
      <c r="D64" s="114"/>
      <c r="E64" s="114"/>
      <c r="F64" s="114"/>
      <c r="G64" s="114"/>
      <c r="H64" s="114"/>
      <c r="I64" s="114"/>
      <c r="J64" s="114"/>
    </row>
    <row r="65" spans="1:10" ht="12.75">
      <c r="A65" s="39"/>
      <c r="B65" s="114"/>
      <c r="C65" s="114"/>
      <c r="D65" s="114"/>
      <c r="E65" s="114"/>
      <c r="F65" s="114"/>
      <c r="G65" s="114"/>
      <c r="H65" s="114"/>
      <c r="I65" s="114"/>
      <c r="J65" s="114"/>
    </row>
    <row r="66" spans="1:10" ht="12.75">
      <c r="A66" s="129"/>
      <c r="B66" s="116"/>
      <c r="C66" s="116"/>
      <c r="D66" s="116"/>
      <c r="E66" s="116"/>
      <c r="F66" s="116"/>
      <c r="G66" s="116"/>
      <c r="H66" s="116"/>
      <c r="I66" s="116"/>
      <c r="J66" s="116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</sheetData>
  <sheetProtection/>
  <mergeCells count="2">
    <mergeCell ref="A3:P3"/>
    <mergeCell ref="A7:A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45" r:id="rId1"/>
  <headerFooter alignWithMargins="0">
    <oddHeader>&amp;R3/1)a sz. melléklet
.../2014. (...) Egyek Önk.</oddHeader>
  </headerFooter>
  <colBreaks count="1" manualBreakCount="1">
    <brk id="13" max="4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3:M16"/>
  <sheetViews>
    <sheetView view="pageLayout" zoomScaleSheetLayoutView="100" workbookViewId="0" topLeftCell="E7">
      <selection activeCell="M18" sqref="M18"/>
    </sheetView>
  </sheetViews>
  <sheetFormatPr defaultColWidth="9.00390625" defaultRowHeight="12.75"/>
  <cols>
    <col min="1" max="1" width="45.25390625" style="0" customWidth="1"/>
    <col min="2" max="2" width="15.75390625" style="0" customWidth="1"/>
    <col min="3" max="3" width="17.25390625" style="0" customWidth="1"/>
    <col min="4" max="4" width="21.00390625" style="0" customWidth="1"/>
    <col min="5" max="6" width="17.625" style="0" customWidth="1"/>
    <col min="7" max="7" width="18.00390625" style="0" customWidth="1"/>
    <col min="8" max="9" width="15.25390625" style="0" customWidth="1"/>
    <col min="11" max="11" width="9.00390625" style="0" bestFit="1" customWidth="1"/>
    <col min="12" max="12" width="11.625" style="0" customWidth="1"/>
  </cols>
  <sheetData>
    <row r="3" spans="1:8" ht="15.75">
      <c r="A3" s="607" t="s">
        <v>109</v>
      </c>
      <c r="B3" s="608"/>
      <c r="C3" s="608"/>
      <c r="D3" s="608"/>
      <c r="E3" s="608"/>
      <c r="F3" s="608"/>
      <c r="G3" s="608"/>
      <c r="H3" s="609"/>
    </row>
    <row r="7" ht="13.5" thickBot="1">
      <c r="H7" s="223"/>
    </row>
    <row r="8" spans="1:13" ht="102" customHeight="1" thickBot="1">
      <c r="A8" s="587" t="s">
        <v>158</v>
      </c>
      <c r="B8" s="160" t="s">
        <v>181</v>
      </c>
      <c r="C8" s="160" t="s">
        <v>195</v>
      </c>
      <c r="D8" s="160" t="s">
        <v>183</v>
      </c>
      <c r="E8" s="160" t="s">
        <v>196</v>
      </c>
      <c r="F8" s="160" t="s">
        <v>190</v>
      </c>
      <c r="G8" s="160" t="s">
        <v>197</v>
      </c>
      <c r="H8" s="160" t="s">
        <v>185</v>
      </c>
      <c r="I8" s="160" t="s">
        <v>186</v>
      </c>
      <c r="J8" s="160" t="s">
        <v>187</v>
      </c>
      <c r="K8" s="160" t="s">
        <v>198</v>
      </c>
      <c r="L8" s="161" t="s">
        <v>28</v>
      </c>
      <c r="M8" s="252" t="s">
        <v>95</v>
      </c>
    </row>
    <row r="9" spans="1:13" ht="21" customHeight="1" thickBot="1">
      <c r="A9" s="588"/>
      <c r="B9" s="33" t="s">
        <v>108</v>
      </c>
      <c r="C9" s="33" t="s">
        <v>108</v>
      </c>
      <c r="D9" s="33" t="s">
        <v>108</v>
      </c>
      <c r="E9" s="33" t="s">
        <v>108</v>
      </c>
      <c r="F9" s="33" t="s">
        <v>108</v>
      </c>
      <c r="G9" s="33" t="s">
        <v>108</v>
      </c>
      <c r="H9" s="33" t="s">
        <v>108</v>
      </c>
      <c r="I9" s="33" t="s">
        <v>108</v>
      </c>
      <c r="J9" s="33" t="s">
        <v>108</v>
      </c>
      <c r="K9" s="33" t="s">
        <v>108</v>
      </c>
      <c r="L9" s="33" t="s">
        <v>108</v>
      </c>
      <c r="M9" s="33" t="s">
        <v>108</v>
      </c>
    </row>
    <row r="10" spans="1:13" s="126" customFormat="1" ht="21" customHeight="1" thickBot="1">
      <c r="A10" s="312" t="s">
        <v>202</v>
      </c>
      <c r="B10" s="80"/>
      <c r="C10" s="80"/>
      <c r="D10" s="119">
        <v>551</v>
      </c>
      <c r="E10" s="119"/>
      <c r="F10" s="80">
        <v>531</v>
      </c>
      <c r="G10" s="80"/>
      <c r="H10" s="80"/>
      <c r="I10" s="119"/>
      <c r="J10" s="119"/>
      <c r="K10" s="80"/>
      <c r="L10" s="202">
        <f aca="true" t="shared" si="0" ref="L10:L16">SUM(B10:K10)</f>
        <v>1082</v>
      </c>
      <c r="M10" s="246"/>
    </row>
    <row r="11" spans="1:13" s="83" customFormat="1" ht="21" customHeight="1" thickBot="1">
      <c r="A11" s="475" t="s">
        <v>163</v>
      </c>
      <c r="B11" s="119">
        <v>1414</v>
      </c>
      <c r="C11" s="119">
        <v>381</v>
      </c>
      <c r="D11" s="119"/>
      <c r="E11" s="119"/>
      <c r="F11" s="119"/>
      <c r="G11" s="119"/>
      <c r="H11" s="119"/>
      <c r="I11" s="119"/>
      <c r="J11" s="119"/>
      <c r="K11" s="119"/>
      <c r="L11" s="202">
        <f t="shared" si="0"/>
        <v>1795</v>
      </c>
      <c r="M11" s="119">
        <v>2</v>
      </c>
    </row>
    <row r="12" spans="1:13" ht="21" customHeight="1" thickBot="1">
      <c r="A12" s="312" t="s">
        <v>208</v>
      </c>
      <c r="B12" s="80"/>
      <c r="C12" s="80"/>
      <c r="D12" s="119">
        <v>6325</v>
      </c>
      <c r="E12" s="119"/>
      <c r="F12" s="80">
        <v>886</v>
      </c>
      <c r="G12" s="80"/>
      <c r="H12" s="80"/>
      <c r="I12" s="119"/>
      <c r="J12" s="80">
        <v>1797</v>
      </c>
      <c r="K12" s="80"/>
      <c r="L12" s="202">
        <f t="shared" si="0"/>
        <v>9008</v>
      </c>
      <c r="M12" s="249"/>
    </row>
    <row r="13" spans="1:13" ht="21" customHeight="1" thickBot="1">
      <c r="A13" s="315" t="s">
        <v>168</v>
      </c>
      <c r="B13" s="80">
        <v>1594</v>
      </c>
      <c r="C13" s="80">
        <v>381</v>
      </c>
      <c r="D13" s="119">
        <v>908</v>
      </c>
      <c r="E13" s="119"/>
      <c r="F13" s="80"/>
      <c r="G13" s="80"/>
      <c r="H13" s="80">
        <v>527</v>
      </c>
      <c r="I13" s="92"/>
      <c r="J13" s="92"/>
      <c r="K13" s="80"/>
      <c r="L13" s="202">
        <f t="shared" si="0"/>
        <v>3410</v>
      </c>
      <c r="M13" s="249">
        <v>1</v>
      </c>
    </row>
    <row r="14" spans="1:13" ht="21" customHeight="1" thickBot="1">
      <c r="A14" s="315" t="s">
        <v>221</v>
      </c>
      <c r="B14" s="80"/>
      <c r="C14" s="80"/>
      <c r="D14" s="119"/>
      <c r="E14" s="119">
        <v>1888</v>
      </c>
      <c r="F14" s="80"/>
      <c r="G14" s="80"/>
      <c r="H14" s="80"/>
      <c r="I14" s="119"/>
      <c r="J14" s="119"/>
      <c r="K14" s="80"/>
      <c r="L14" s="202">
        <f t="shared" si="0"/>
        <v>1888</v>
      </c>
      <c r="M14" s="250"/>
    </row>
    <row r="15" spans="1:13" ht="21" customHeight="1" thickBot="1">
      <c r="A15" s="315" t="s">
        <v>171</v>
      </c>
      <c r="B15" s="80">
        <v>581</v>
      </c>
      <c r="C15" s="80">
        <v>23</v>
      </c>
      <c r="D15" s="119">
        <v>7805</v>
      </c>
      <c r="E15" s="119"/>
      <c r="F15" s="80"/>
      <c r="G15" s="80"/>
      <c r="H15" s="80"/>
      <c r="I15" s="119"/>
      <c r="J15" s="119"/>
      <c r="K15" s="80"/>
      <c r="L15" s="202">
        <f t="shared" si="0"/>
        <v>8409</v>
      </c>
      <c r="M15" s="249"/>
    </row>
    <row r="16" spans="1:13" ht="21" customHeight="1" thickBot="1">
      <c r="A16" s="124" t="s">
        <v>14</v>
      </c>
      <c r="B16" s="127">
        <f>SUM(B10:B15)</f>
        <v>3589</v>
      </c>
      <c r="C16" s="127">
        <f aca="true" t="shared" si="1" ref="C16:K16">SUM(C10:C15)</f>
        <v>785</v>
      </c>
      <c r="D16" s="127">
        <f t="shared" si="1"/>
        <v>15589</v>
      </c>
      <c r="E16" s="127">
        <f t="shared" si="1"/>
        <v>1888</v>
      </c>
      <c r="F16" s="127">
        <f t="shared" si="1"/>
        <v>1417</v>
      </c>
      <c r="G16" s="127">
        <f t="shared" si="1"/>
        <v>0</v>
      </c>
      <c r="H16" s="127">
        <f t="shared" si="1"/>
        <v>527</v>
      </c>
      <c r="I16" s="127">
        <f t="shared" si="1"/>
        <v>0</v>
      </c>
      <c r="J16" s="127">
        <f t="shared" si="1"/>
        <v>1797</v>
      </c>
      <c r="K16" s="127">
        <f t="shared" si="1"/>
        <v>0</v>
      </c>
      <c r="L16" s="202">
        <f t="shared" si="0"/>
        <v>25592</v>
      </c>
      <c r="M16" s="202">
        <f>SUM(M10:M15)</f>
        <v>3</v>
      </c>
    </row>
  </sheetData>
  <sheetProtection/>
  <mergeCells count="2">
    <mergeCell ref="A3:H3"/>
    <mergeCell ref="A8:A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  <headerFooter alignWithMargins="0">
    <oddHeader>&amp;R3/1)b. sz. melléklet
.../2014. (...) Egyek Önk.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M36"/>
  <sheetViews>
    <sheetView view="pageBreakPreview" zoomScale="60" workbookViewId="0" topLeftCell="A9">
      <selection activeCell="K14" sqref="K14"/>
    </sheetView>
  </sheetViews>
  <sheetFormatPr defaultColWidth="9.00390625" defaultRowHeight="12.75"/>
  <cols>
    <col min="1" max="1" width="42.375" style="0" customWidth="1"/>
    <col min="2" max="2" width="15.75390625" style="0" customWidth="1"/>
    <col min="3" max="3" width="17.25390625" style="0" customWidth="1"/>
    <col min="4" max="4" width="21.00390625" style="0" customWidth="1"/>
    <col min="5" max="8" width="18.00390625" style="0" customWidth="1"/>
    <col min="9" max="9" width="12.625" style="0" customWidth="1"/>
    <col min="10" max="10" width="15.25390625" style="0" customWidth="1"/>
    <col min="12" max="12" width="10.00390625" style="0" bestFit="1" customWidth="1"/>
  </cols>
  <sheetData>
    <row r="3" spans="1:9" ht="15.75">
      <c r="A3" s="607"/>
      <c r="B3" s="608"/>
      <c r="C3" s="608"/>
      <c r="D3" s="608"/>
      <c r="E3" s="608"/>
      <c r="F3" s="608"/>
      <c r="G3" s="608"/>
      <c r="H3" s="608"/>
      <c r="I3" s="609"/>
    </row>
    <row r="5" spans="1:9" ht="12.75">
      <c r="A5" s="612" t="s">
        <v>107</v>
      </c>
      <c r="B5" s="612"/>
      <c r="C5" s="612"/>
      <c r="D5" s="612"/>
      <c r="E5" s="612"/>
      <c r="F5" s="612"/>
      <c r="G5" s="612"/>
      <c r="H5" s="612"/>
      <c r="I5" s="612"/>
    </row>
    <row r="6" spans="1:9" ht="12.75">
      <c r="A6" s="612"/>
      <c r="B6" s="612"/>
      <c r="C6" s="612"/>
      <c r="D6" s="612"/>
      <c r="E6" s="612"/>
      <c r="F6" s="612"/>
      <c r="G6" s="612"/>
      <c r="H6" s="612"/>
      <c r="I6" s="612"/>
    </row>
    <row r="7" ht="13.5" thickBot="1">
      <c r="I7" s="329"/>
    </row>
    <row r="8" spans="1:13" ht="102" customHeight="1" thickBot="1">
      <c r="A8" s="610" t="s">
        <v>158</v>
      </c>
      <c r="B8" s="478" t="s">
        <v>181</v>
      </c>
      <c r="C8" s="480" t="s">
        <v>195</v>
      </c>
      <c r="D8" s="478" t="s">
        <v>183</v>
      </c>
      <c r="E8" s="478" t="s">
        <v>196</v>
      </c>
      <c r="F8" s="480" t="s">
        <v>190</v>
      </c>
      <c r="G8" s="478" t="s">
        <v>197</v>
      </c>
      <c r="H8" s="478" t="s">
        <v>185</v>
      </c>
      <c r="I8" s="478" t="s">
        <v>186</v>
      </c>
      <c r="J8" s="478" t="s">
        <v>187</v>
      </c>
      <c r="K8" s="480" t="s">
        <v>198</v>
      </c>
      <c r="L8" s="161" t="s">
        <v>28</v>
      </c>
      <c r="M8" s="252" t="s">
        <v>95</v>
      </c>
    </row>
    <row r="9" spans="1:13" ht="21" customHeight="1" thickBot="1">
      <c r="A9" s="611"/>
      <c r="B9" s="33" t="s">
        <v>108</v>
      </c>
      <c r="C9" s="33" t="s">
        <v>108</v>
      </c>
      <c r="D9" s="33" t="s">
        <v>108</v>
      </c>
      <c r="E9" s="38" t="s">
        <v>108</v>
      </c>
      <c r="F9" s="33" t="s">
        <v>108</v>
      </c>
      <c r="G9" s="33" t="s">
        <v>108</v>
      </c>
      <c r="H9" s="33" t="s">
        <v>108</v>
      </c>
      <c r="I9" s="33" t="s">
        <v>108</v>
      </c>
      <c r="J9" s="38" t="s">
        <v>108</v>
      </c>
      <c r="K9" s="33" t="s">
        <v>108</v>
      </c>
      <c r="L9" s="38" t="s">
        <v>108</v>
      </c>
      <c r="M9" s="33" t="s">
        <v>108</v>
      </c>
    </row>
    <row r="10" spans="1:13" ht="40.5" customHeight="1" thickBot="1">
      <c r="A10" s="406" t="s">
        <v>173</v>
      </c>
      <c r="B10" s="408">
        <v>46156</v>
      </c>
      <c r="C10" s="410">
        <v>10886</v>
      </c>
      <c r="D10" s="486">
        <v>14273</v>
      </c>
      <c r="E10" s="408"/>
      <c r="F10" s="485">
        <v>8318</v>
      </c>
      <c r="G10" s="484"/>
      <c r="H10" s="484">
        <v>5845</v>
      </c>
      <c r="I10" s="493"/>
      <c r="J10" s="482"/>
      <c r="K10" s="418"/>
      <c r="L10" s="413">
        <f>SUM(B10:K10)</f>
        <v>85478</v>
      </c>
      <c r="M10" s="479">
        <v>19</v>
      </c>
    </row>
    <row r="11" spans="1:13" ht="21" customHeight="1" thickBot="1">
      <c r="A11" s="488" t="s">
        <v>174</v>
      </c>
      <c r="B11" s="409">
        <v>3474</v>
      </c>
      <c r="C11" s="412">
        <v>806</v>
      </c>
      <c r="D11" s="487">
        <v>654</v>
      </c>
      <c r="E11" s="409">
        <v>0</v>
      </c>
      <c r="F11" s="412">
        <v>790</v>
      </c>
      <c r="G11" s="409"/>
      <c r="H11" s="409"/>
      <c r="I11" s="497"/>
      <c r="J11" s="483"/>
      <c r="K11" s="417"/>
      <c r="L11" s="413">
        <f>SUM(B11:K11)</f>
        <v>5724</v>
      </c>
      <c r="M11" s="479">
        <v>2</v>
      </c>
    </row>
    <row r="12" spans="1:13" ht="33" thickBot="1">
      <c r="A12" s="407" t="s">
        <v>243</v>
      </c>
      <c r="B12" s="489">
        <v>896</v>
      </c>
      <c r="C12" s="80">
        <v>204</v>
      </c>
      <c r="D12" s="491">
        <v>30</v>
      </c>
      <c r="E12" s="489"/>
      <c r="F12" s="80"/>
      <c r="G12" s="489"/>
      <c r="H12" s="492"/>
      <c r="I12" s="497"/>
      <c r="J12" s="494"/>
      <c r="K12" s="479"/>
      <c r="L12" s="413">
        <f>SUM(B12:K12)</f>
        <v>1130</v>
      </c>
      <c r="M12" s="495"/>
    </row>
    <row r="13" spans="1:13" ht="43.5" thickBot="1">
      <c r="A13" s="407" t="s">
        <v>244</v>
      </c>
      <c r="B13" s="489">
        <v>908</v>
      </c>
      <c r="C13" s="80">
        <v>204</v>
      </c>
      <c r="D13" s="491">
        <v>18</v>
      </c>
      <c r="E13" s="489"/>
      <c r="F13" s="80"/>
      <c r="G13" s="489"/>
      <c r="H13" s="492"/>
      <c r="I13" s="493"/>
      <c r="J13" s="494"/>
      <c r="K13" s="479"/>
      <c r="L13" s="413">
        <f>SUM(B13:K13)</f>
        <v>1130</v>
      </c>
      <c r="M13" s="495"/>
    </row>
    <row r="14" spans="1:13" s="84" customFormat="1" ht="21" customHeight="1" thickBot="1">
      <c r="A14" s="124" t="s">
        <v>14</v>
      </c>
      <c r="B14" s="127">
        <f>SUM(B10:B13)</f>
        <v>51434</v>
      </c>
      <c r="C14" s="127">
        <f>SUM(C10:C13)</f>
        <v>12100</v>
      </c>
      <c r="D14" s="127">
        <f aca="true" t="shared" si="0" ref="D14:K14">SUM(D10:D13)</f>
        <v>14975</v>
      </c>
      <c r="E14" s="127">
        <f t="shared" si="0"/>
        <v>0</v>
      </c>
      <c r="F14" s="127">
        <f t="shared" si="0"/>
        <v>9108</v>
      </c>
      <c r="G14" s="127">
        <f t="shared" si="0"/>
        <v>0</v>
      </c>
      <c r="H14" s="127">
        <f t="shared" si="0"/>
        <v>5845</v>
      </c>
      <c r="I14" s="127">
        <f t="shared" si="0"/>
        <v>0</v>
      </c>
      <c r="J14" s="127">
        <f t="shared" si="0"/>
        <v>0</v>
      </c>
      <c r="K14" s="127">
        <f t="shared" si="0"/>
        <v>0</v>
      </c>
      <c r="L14" s="413">
        <f>SUM(B14:K14)</f>
        <v>93462</v>
      </c>
      <c r="M14" s="481">
        <f>SUM(M10:M13)</f>
        <v>21</v>
      </c>
    </row>
    <row r="15" ht="12.75">
      <c r="A15" s="496"/>
    </row>
    <row r="16" ht="12.75">
      <c r="I16" s="2"/>
    </row>
    <row r="18" spans="2:8" ht="12.75">
      <c r="B18" s="35"/>
      <c r="C18" s="35"/>
      <c r="D18" s="35" t="s">
        <v>94</v>
      </c>
      <c r="E18" s="35"/>
      <c r="F18" s="36"/>
      <c r="G18" s="36"/>
      <c r="H18" s="36"/>
    </row>
    <row r="19" spans="2:8" ht="12.75">
      <c r="B19" s="38"/>
      <c r="C19" s="38"/>
      <c r="D19" s="38"/>
      <c r="E19" s="38"/>
      <c r="F19" s="38"/>
      <c r="G19" s="38"/>
      <c r="H19" s="38"/>
    </row>
    <row r="20" spans="1:8" ht="12.75">
      <c r="A20" s="34"/>
      <c r="B20" s="114"/>
      <c r="C20" s="114"/>
      <c r="D20" s="114"/>
      <c r="E20" s="114"/>
      <c r="F20" s="18"/>
      <c r="G20" s="18"/>
      <c r="H20" s="18"/>
    </row>
    <row r="21" spans="1:8" ht="12.75">
      <c r="A21" s="37"/>
      <c r="B21" s="114"/>
      <c r="C21" s="114"/>
      <c r="D21" s="115"/>
      <c r="E21" s="114"/>
      <c r="F21" s="18"/>
      <c r="G21" s="18"/>
      <c r="H21" s="18"/>
    </row>
    <row r="22" spans="1:8" ht="12.75">
      <c r="A22" s="39"/>
      <c r="B22" s="114"/>
      <c r="C22" s="114"/>
      <c r="D22" s="114"/>
      <c r="E22" s="114"/>
      <c r="F22" s="18"/>
      <c r="G22" s="18"/>
      <c r="H22" s="18"/>
    </row>
    <row r="23" spans="1:8" ht="12.75">
      <c r="A23" s="39"/>
      <c r="B23" s="114"/>
      <c r="C23" s="114"/>
      <c r="D23" s="114"/>
      <c r="E23" s="114"/>
      <c r="F23" s="18"/>
      <c r="G23" s="18"/>
      <c r="H23" s="18"/>
    </row>
    <row r="24" spans="1:8" ht="12.75">
      <c r="A24" s="39"/>
      <c r="B24" s="114"/>
      <c r="C24" s="114"/>
      <c r="D24" s="114"/>
      <c r="E24" s="114"/>
      <c r="F24" s="18"/>
      <c r="G24" s="18"/>
      <c r="H24" s="18"/>
    </row>
    <row r="25" spans="1:8" ht="12.75">
      <c r="A25" s="39"/>
      <c r="B25" s="114"/>
      <c r="C25" s="114"/>
      <c r="D25" s="114"/>
      <c r="E25" s="114"/>
      <c r="F25" s="18"/>
      <c r="G25" s="18"/>
      <c r="H25" s="18"/>
    </row>
    <row r="26" spans="1:8" ht="12.75">
      <c r="A26" s="39"/>
      <c r="B26" s="114"/>
      <c r="C26" s="114"/>
      <c r="D26" s="114"/>
      <c r="E26" s="114"/>
      <c r="F26" s="18"/>
      <c r="G26" s="18"/>
      <c r="H26" s="18"/>
    </row>
    <row r="27" spans="1:8" ht="12.75">
      <c r="A27" s="39"/>
      <c r="B27" s="114"/>
      <c r="C27" s="114"/>
      <c r="D27" s="114"/>
      <c r="E27" s="114"/>
      <c r="F27" s="18"/>
      <c r="G27" s="18"/>
      <c r="H27" s="18"/>
    </row>
    <row r="28" spans="1:8" ht="12.75">
      <c r="A28" s="39"/>
      <c r="B28" s="114"/>
      <c r="C28" s="114"/>
      <c r="D28" s="114"/>
      <c r="E28" s="114"/>
      <c r="F28" s="18"/>
      <c r="G28" s="18"/>
      <c r="H28" s="18"/>
    </row>
    <row r="29" spans="1:8" ht="12.75">
      <c r="A29" s="39"/>
      <c r="B29" s="114"/>
      <c r="C29" s="114"/>
      <c r="D29" s="114"/>
      <c r="E29" s="114"/>
      <c r="F29" s="18"/>
      <c r="G29" s="18"/>
      <c r="H29" s="18"/>
    </row>
    <row r="30" spans="1:8" ht="12.75">
      <c r="A30" s="39"/>
      <c r="B30" s="114"/>
      <c r="C30" s="114"/>
      <c r="D30" s="114"/>
      <c r="E30" s="114"/>
      <c r="F30" s="18"/>
      <c r="G30" s="18"/>
      <c r="H30" s="18"/>
    </row>
    <row r="31" spans="1:8" ht="12.75">
      <c r="A31" s="39"/>
      <c r="B31" s="114"/>
      <c r="C31" s="114"/>
      <c r="D31" s="114"/>
      <c r="E31" s="114"/>
      <c r="F31" s="18"/>
      <c r="G31" s="18"/>
      <c r="H31" s="18"/>
    </row>
    <row r="32" spans="1:8" ht="12.75">
      <c r="A32" s="39"/>
      <c r="B32" s="114"/>
      <c r="C32" s="114"/>
      <c r="D32" s="114"/>
      <c r="E32" s="114"/>
      <c r="F32" s="18"/>
      <c r="G32" s="18"/>
      <c r="H32" s="18"/>
    </row>
    <row r="33" spans="1:8" ht="12.75">
      <c r="A33" s="39"/>
      <c r="B33" s="114"/>
      <c r="C33" s="114"/>
      <c r="D33" s="114"/>
      <c r="E33" s="114"/>
      <c r="F33" s="18"/>
      <c r="G33" s="18"/>
      <c r="H33" s="18"/>
    </row>
    <row r="34" spans="1:8" ht="12.75">
      <c r="A34" s="39"/>
      <c r="B34" s="116"/>
      <c r="C34" s="116"/>
      <c r="D34" s="116"/>
      <c r="E34" s="116"/>
      <c r="F34" s="18"/>
      <c r="G34" s="18"/>
      <c r="H34" s="18"/>
    </row>
    <row r="35" spans="1:8" ht="12.75">
      <c r="A35" s="39"/>
      <c r="B35" s="1"/>
      <c r="C35" s="1"/>
      <c r="D35" s="1"/>
      <c r="E35" s="1"/>
      <c r="F35" s="1"/>
      <c r="G35" s="1"/>
      <c r="H35" s="1"/>
    </row>
    <row r="36" spans="1:8" ht="12.75">
      <c r="A36" s="37"/>
      <c r="B36" s="1"/>
      <c r="C36" s="1"/>
      <c r="D36" s="1"/>
      <c r="E36" s="1"/>
      <c r="F36" s="1"/>
      <c r="G36" s="1"/>
      <c r="H36" s="1"/>
    </row>
  </sheetData>
  <sheetProtection/>
  <mergeCells count="3">
    <mergeCell ref="A3:I3"/>
    <mergeCell ref="A8:A9"/>
    <mergeCell ref="A5:I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2" r:id="rId1"/>
  <headerFooter alignWithMargins="0">
    <oddHeader>&amp;R3/2. sz. melléklet
.../2014. (...) Egyek Önk.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M36"/>
  <sheetViews>
    <sheetView workbookViewId="0" topLeftCell="E4">
      <selection activeCell="L14" sqref="L14"/>
    </sheetView>
  </sheetViews>
  <sheetFormatPr defaultColWidth="9.00390625" defaultRowHeight="12.75"/>
  <cols>
    <col min="1" max="1" width="42.375" style="0" customWidth="1"/>
    <col min="2" max="2" width="15.75390625" style="0" customWidth="1"/>
    <col min="3" max="3" width="17.25390625" style="0" customWidth="1"/>
    <col min="4" max="4" width="21.00390625" style="0" customWidth="1"/>
    <col min="5" max="8" width="18.00390625" style="0" customWidth="1"/>
    <col min="9" max="9" width="13.875" style="0" customWidth="1"/>
    <col min="10" max="10" width="13.625" style="0" customWidth="1"/>
    <col min="12" max="12" width="12.75390625" style="0" customWidth="1"/>
  </cols>
  <sheetData>
    <row r="3" spans="1:9" ht="15.75">
      <c r="A3" s="607"/>
      <c r="B3" s="608"/>
      <c r="C3" s="608"/>
      <c r="D3" s="608"/>
      <c r="E3" s="608"/>
      <c r="F3" s="608"/>
      <c r="G3" s="608"/>
      <c r="H3" s="608"/>
      <c r="I3" s="609"/>
    </row>
    <row r="5" spans="1:9" ht="12.75">
      <c r="A5" s="612" t="s">
        <v>106</v>
      </c>
      <c r="B5" s="612"/>
      <c r="C5" s="612"/>
      <c r="D5" s="612"/>
      <c r="E5" s="612"/>
      <c r="F5" s="612"/>
      <c r="G5" s="612"/>
      <c r="H5" s="612"/>
      <c r="I5" s="612"/>
    </row>
    <row r="6" spans="1:9" ht="12.75">
      <c r="A6" s="612"/>
      <c r="B6" s="612"/>
      <c r="C6" s="612"/>
      <c r="D6" s="612"/>
      <c r="E6" s="612"/>
      <c r="F6" s="612"/>
      <c r="G6" s="612"/>
      <c r="H6" s="612"/>
      <c r="I6" s="612"/>
    </row>
    <row r="7" ht="13.5" thickBot="1">
      <c r="I7" s="223"/>
    </row>
    <row r="8" spans="1:13" ht="102" customHeight="1" thickBot="1">
      <c r="A8" s="610" t="s">
        <v>158</v>
      </c>
      <c r="B8" s="478" t="s">
        <v>181</v>
      </c>
      <c r="C8" s="478" t="s">
        <v>195</v>
      </c>
      <c r="D8" s="478" t="s">
        <v>183</v>
      </c>
      <c r="E8" s="478" t="s">
        <v>196</v>
      </c>
      <c r="F8" s="478" t="s">
        <v>190</v>
      </c>
      <c r="G8" s="478" t="s">
        <v>197</v>
      </c>
      <c r="H8" s="478" t="s">
        <v>185</v>
      </c>
      <c r="I8" s="478" t="s">
        <v>186</v>
      </c>
      <c r="J8" s="478" t="s">
        <v>187</v>
      </c>
      <c r="K8" s="478" t="s">
        <v>198</v>
      </c>
      <c r="L8" s="161" t="s">
        <v>28</v>
      </c>
      <c r="M8" s="252" t="s">
        <v>95</v>
      </c>
    </row>
    <row r="9" spans="1:13" ht="21" customHeight="1" thickBot="1">
      <c r="A9" s="611"/>
      <c r="B9" s="33" t="s">
        <v>108</v>
      </c>
      <c r="C9" s="33" t="s">
        <v>108</v>
      </c>
      <c r="D9" s="33" t="s">
        <v>108</v>
      </c>
      <c r="E9" s="38" t="s">
        <v>108</v>
      </c>
      <c r="F9" s="33" t="s">
        <v>108</v>
      </c>
      <c r="G9" s="38" t="s">
        <v>108</v>
      </c>
      <c r="H9" s="33" t="s">
        <v>108</v>
      </c>
      <c r="I9" s="38" t="s">
        <v>108</v>
      </c>
      <c r="J9" s="33" t="s">
        <v>108</v>
      </c>
      <c r="K9" s="33" t="s">
        <v>108</v>
      </c>
      <c r="L9" s="38" t="s">
        <v>108</v>
      </c>
      <c r="M9" s="33" t="s">
        <v>108</v>
      </c>
    </row>
    <row r="10" spans="1:13" ht="40.5" customHeight="1" thickBot="1">
      <c r="A10" s="498" t="s">
        <v>173</v>
      </c>
      <c r="B10" s="80">
        <v>46156</v>
      </c>
      <c r="C10" s="80">
        <v>10886</v>
      </c>
      <c r="D10" s="470">
        <v>14273</v>
      </c>
      <c r="E10" s="80"/>
      <c r="F10" s="501">
        <v>8318</v>
      </c>
      <c r="G10" s="501"/>
      <c r="H10" s="501">
        <v>5845</v>
      </c>
      <c r="I10" s="497"/>
      <c r="J10" s="500"/>
      <c r="K10" s="479"/>
      <c r="L10" s="413">
        <f>SUM(B10:K10)</f>
        <v>85478</v>
      </c>
      <c r="M10" s="479">
        <v>19</v>
      </c>
    </row>
    <row r="11" spans="1:13" ht="21" customHeight="1" thickBot="1">
      <c r="A11" s="498" t="s">
        <v>174</v>
      </c>
      <c r="B11" s="80">
        <v>3474</v>
      </c>
      <c r="C11" s="80">
        <v>806</v>
      </c>
      <c r="D11" s="119">
        <v>654</v>
      </c>
      <c r="E11" s="80">
        <v>0</v>
      </c>
      <c r="F11" s="490">
        <v>790</v>
      </c>
      <c r="G11" s="80"/>
      <c r="H11" s="80"/>
      <c r="I11" s="493"/>
      <c r="J11" s="500"/>
      <c r="K11" s="479"/>
      <c r="L11" s="413">
        <f>SUM(B11:K11)</f>
        <v>5724</v>
      </c>
      <c r="M11" s="479">
        <v>2</v>
      </c>
    </row>
    <row r="12" spans="1:13" ht="33" thickBot="1">
      <c r="A12" s="407" t="s">
        <v>243</v>
      </c>
      <c r="B12" s="80">
        <v>896</v>
      </c>
      <c r="C12" s="80">
        <v>204</v>
      </c>
      <c r="D12" s="119">
        <v>30</v>
      </c>
      <c r="E12" s="80"/>
      <c r="F12" s="80"/>
      <c r="G12" s="80"/>
      <c r="H12" s="80"/>
      <c r="I12" s="497"/>
      <c r="J12" s="500"/>
      <c r="K12" s="1"/>
      <c r="L12" s="413">
        <f>SUM(B12:K12)</f>
        <v>1130</v>
      </c>
      <c r="M12" s="479"/>
    </row>
    <row r="13" spans="1:13" ht="43.5" thickBot="1">
      <c r="A13" s="407" t="s">
        <v>244</v>
      </c>
      <c r="B13" s="80">
        <v>908</v>
      </c>
      <c r="C13" s="80">
        <v>204</v>
      </c>
      <c r="D13" s="119">
        <v>18</v>
      </c>
      <c r="E13" s="80"/>
      <c r="F13" s="80"/>
      <c r="G13" s="80"/>
      <c r="H13" s="80"/>
      <c r="I13" s="493"/>
      <c r="J13" s="500"/>
      <c r="K13" s="479"/>
      <c r="L13" s="413">
        <f>SUM(B13:K13)</f>
        <v>1130</v>
      </c>
      <c r="M13" s="479"/>
    </row>
    <row r="14" spans="1:13" s="84" customFormat="1" ht="21" customHeight="1" thickBot="1">
      <c r="A14" s="124" t="s">
        <v>14</v>
      </c>
      <c r="B14" s="127">
        <f>SUM(B10:B13)</f>
        <v>51434</v>
      </c>
      <c r="C14" s="127">
        <f aca="true" t="shared" si="0" ref="C14:K14">SUM(C10:C13)</f>
        <v>12100</v>
      </c>
      <c r="D14" s="127">
        <f t="shared" si="0"/>
        <v>14975</v>
      </c>
      <c r="E14" s="127">
        <f t="shared" si="0"/>
        <v>0</v>
      </c>
      <c r="F14" s="127">
        <f t="shared" si="0"/>
        <v>9108</v>
      </c>
      <c r="G14" s="127">
        <f t="shared" si="0"/>
        <v>0</v>
      </c>
      <c r="H14" s="127">
        <f t="shared" si="0"/>
        <v>5845</v>
      </c>
      <c r="I14" s="127">
        <f t="shared" si="0"/>
        <v>0</v>
      </c>
      <c r="J14" s="127">
        <f t="shared" si="0"/>
        <v>0</v>
      </c>
      <c r="K14" s="127">
        <f t="shared" si="0"/>
        <v>0</v>
      </c>
      <c r="L14" s="413">
        <f>SUM(B14:K14)</f>
        <v>93462</v>
      </c>
      <c r="M14" s="499">
        <f>SUM(M10:M13)</f>
        <v>21</v>
      </c>
    </row>
    <row r="16" ht="12.75">
      <c r="I16" s="2"/>
    </row>
    <row r="18" spans="1:8" ht="12.75">
      <c r="A18" s="34"/>
      <c r="B18" s="35"/>
      <c r="C18" s="35"/>
      <c r="D18" s="35" t="s">
        <v>94</v>
      </c>
      <c r="E18" s="35"/>
      <c r="F18" s="36"/>
      <c r="G18" s="36"/>
      <c r="H18" s="36"/>
    </row>
    <row r="19" spans="1:8" ht="12.75">
      <c r="A19" s="37"/>
      <c r="B19" s="38"/>
      <c r="C19" s="38"/>
      <c r="D19" s="38"/>
      <c r="E19" s="38"/>
      <c r="F19" s="38"/>
      <c r="G19" s="38"/>
      <c r="H19" s="38"/>
    </row>
    <row r="20" spans="1:8" ht="12.75">
      <c r="A20" s="39"/>
      <c r="B20" s="114"/>
      <c r="C20" s="114"/>
      <c r="D20" s="114"/>
      <c r="E20" s="114"/>
      <c r="F20" s="18"/>
      <c r="G20" s="18"/>
      <c r="H20" s="18"/>
    </row>
    <row r="21" spans="1:8" ht="12.75">
      <c r="A21" s="39"/>
      <c r="B21" s="114"/>
      <c r="C21" s="114"/>
      <c r="D21" s="115"/>
      <c r="E21" s="114"/>
      <c r="F21" s="18"/>
      <c r="G21" s="18"/>
      <c r="H21" s="18"/>
    </row>
    <row r="22" spans="1:8" ht="12.75">
      <c r="A22" s="39"/>
      <c r="B22" s="114"/>
      <c r="C22" s="114"/>
      <c r="D22" s="114"/>
      <c r="E22" s="114"/>
      <c r="F22" s="18"/>
      <c r="G22" s="18"/>
      <c r="H22" s="18"/>
    </row>
    <row r="23" spans="1:8" ht="12.75">
      <c r="A23" s="39"/>
      <c r="B23" s="114"/>
      <c r="C23" s="114"/>
      <c r="D23" s="114"/>
      <c r="E23" s="114"/>
      <c r="F23" s="18"/>
      <c r="G23" s="18"/>
      <c r="H23" s="18"/>
    </row>
    <row r="24" spans="1:8" ht="12.75">
      <c r="A24" s="39"/>
      <c r="B24" s="114"/>
      <c r="C24" s="114"/>
      <c r="D24" s="114"/>
      <c r="E24" s="114"/>
      <c r="F24" s="18"/>
      <c r="G24" s="18"/>
      <c r="H24" s="18"/>
    </row>
    <row r="25" spans="1:8" ht="12.75">
      <c r="A25" s="39"/>
      <c r="B25" s="114"/>
      <c r="C25" s="114"/>
      <c r="D25" s="114"/>
      <c r="E25" s="114"/>
      <c r="F25" s="18"/>
      <c r="G25" s="18"/>
      <c r="H25" s="18"/>
    </row>
    <row r="26" spans="1:8" ht="12.75">
      <c r="A26" s="39"/>
      <c r="B26" s="114"/>
      <c r="C26" s="114"/>
      <c r="D26" s="114"/>
      <c r="E26" s="114"/>
      <c r="F26" s="18"/>
      <c r="G26" s="18"/>
      <c r="H26" s="18"/>
    </row>
    <row r="27" spans="1:8" ht="12.75">
      <c r="A27" s="39"/>
      <c r="B27" s="114"/>
      <c r="C27" s="114"/>
      <c r="D27" s="114"/>
      <c r="E27" s="114"/>
      <c r="F27" s="18"/>
      <c r="G27" s="18"/>
      <c r="H27" s="18"/>
    </row>
    <row r="28" spans="1:8" ht="12.75">
      <c r="A28" s="39"/>
      <c r="B28" s="114"/>
      <c r="C28" s="114"/>
      <c r="D28" s="114"/>
      <c r="E28" s="114"/>
      <c r="F28" s="18"/>
      <c r="G28" s="18"/>
      <c r="H28" s="18"/>
    </row>
    <row r="29" spans="1:8" ht="12.75">
      <c r="A29" s="39"/>
      <c r="B29" s="114"/>
      <c r="C29" s="114"/>
      <c r="D29" s="114"/>
      <c r="E29" s="114"/>
      <c r="F29" s="18"/>
      <c r="G29" s="18"/>
      <c r="H29" s="18"/>
    </row>
    <row r="30" spans="1:8" ht="12.75">
      <c r="A30" s="39"/>
      <c r="B30" s="114"/>
      <c r="C30" s="114"/>
      <c r="D30" s="114"/>
      <c r="E30" s="114"/>
      <c r="F30" s="18"/>
      <c r="G30" s="18"/>
      <c r="H30" s="18"/>
    </row>
    <row r="31" spans="1:8" ht="12.75">
      <c r="A31" s="39"/>
      <c r="B31" s="114"/>
      <c r="C31" s="114"/>
      <c r="D31" s="114"/>
      <c r="E31" s="114"/>
      <c r="F31" s="18"/>
      <c r="G31" s="18"/>
      <c r="H31" s="18"/>
    </row>
    <row r="32" spans="1:8" ht="12.75">
      <c r="A32" s="39"/>
      <c r="B32" s="114"/>
      <c r="C32" s="114"/>
      <c r="D32" s="114"/>
      <c r="E32" s="114"/>
      <c r="F32" s="18"/>
      <c r="G32" s="18"/>
      <c r="H32" s="18"/>
    </row>
    <row r="33" spans="1:8" ht="12.75">
      <c r="A33" s="39"/>
      <c r="B33" s="114"/>
      <c r="C33" s="114"/>
      <c r="D33" s="114"/>
      <c r="E33" s="114"/>
      <c r="F33" s="18"/>
      <c r="G33" s="18"/>
      <c r="H33" s="18"/>
    </row>
    <row r="34" spans="1:8" ht="12.75">
      <c r="A34" s="37"/>
      <c r="B34" s="116"/>
      <c r="C34" s="116"/>
      <c r="D34" s="116"/>
      <c r="E34" s="116"/>
      <c r="F34" s="18"/>
      <c r="G34" s="18"/>
      <c r="H34" s="18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</sheetData>
  <sheetProtection/>
  <mergeCells count="3">
    <mergeCell ref="A3:I3"/>
    <mergeCell ref="A5:I6"/>
    <mergeCell ref="A8:A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2" r:id="rId1"/>
  <headerFooter alignWithMargins="0">
    <oddHeader>&amp;R3/2)a sz. melléklet
.../2014. (...) Egyek Önk.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12"/>
  <sheetViews>
    <sheetView view="pageLayout" workbookViewId="0" topLeftCell="B4">
      <selection activeCell="M9" sqref="M9"/>
    </sheetView>
  </sheetViews>
  <sheetFormatPr defaultColWidth="9.00390625" defaultRowHeight="12.75"/>
  <cols>
    <col min="1" max="1" width="56.75390625" style="0" customWidth="1"/>
    <col min="2" max="2" width="15.25390625" style="0" customWidth="1"/>
    <col min="3" max="3" width="15.125" style="0" customWidth="1"/>
    <col min="4" max="4" width="13.75390625" style="0" customWidth="1"/>
    <col min="5" max="5" width="19.75390625" style="0" customWidth="1"/>
    <col min="6" max="6" width="14.375" style="0" customWidth="1"/>
    <col min="7" max="7" width="14.625" style="0" customWidth="1"/>
    <col min="12" max="12" width="12.00390625" style="0" customWidth="1"/>
    <col min="13" max="13" width="8.375" style="0" bestFit="1" customWidth="1"/>
  </cols>
  <sheetData>
    <row r="1" spans="1:6" ht="15.75" customHeight="1">
      <c r="A1" s="613" t="s">
        <v>105</v>
      </c>
      <c r="B1" s="613"/>
      <c r="C1" s="613"/>
      <c r="D1" s="613"/>
      <c r="E1" s="613"/>
      <c r="F1" s="613"/>
    </row>
    <row r="2" spans="1:6" ht="12.75">
      <c r="A2" s="613"/>
      <c r="B2" s="613"/>
      <c r="C2" s="613"/>
      <c r="D2" s="613"/>
      <c r="E2" s="613"/>
      <c r="F2" s="613"/>
    </row>
    <row r="3" spans="1:6" ht="12.75">
      <c r="A3" s="3"/>
      <c r="B3" s="3"/>
      <c r="C3" s="3"/>
      <c r="D3" s="3"/>
      <c r="E3" s="3"/>
      <c r="F3" s="3"/>
    </row>
    <row r="4" spans="1:6" ht="12.75">
      <c r="A4" s="3"/>
      <c r="B4" s="3"/>
      <c r="C4" s="3"/>
      <c r="D4" s="3"/>
      <c r="E4" s="3"/>
      <c r="F4" s="3"/>
    </row>
    <row r="5" spans="1:6" ht="13.5" thickBot="1">
      <c r="A5" s="3"/>
      <c r="B5" s="3"/>
      <c r="C5" s="3"/>
      <c r="D5" s="3"/>
      <c r="E5" s="3"/>
      <c r="F5" s="3"/>
    </row>
    <row r="6" spans="1:13" ht="102" customHeight="1" thickBot="1">
      <c r="A6" s="610" t="s">
        <v>158</v>
      </c>
      <c r="B6" s="478" t="s">
        <v>181</v>
      </c>
      <c r="C6" s="478" t="s">
        <v>195</v>
      </c>
      <c r="D6" s="478" t="s">
        <v>183</v>
      </c>
      <c r="E6" s="478" t="s">
        <v>196</v>
      </c>
      <c r="F6" s="478" t="s">
        <v>190</v>
      </c>
      <c r="G6" s="478" t="s">
        <v>197</v>
      </c>
      <c r="H6" s="480" t="s">
        <v>185</v>
      </c>
      <c r="I6" s="478" t="s">
        <v>186</v>
      </c>
      <c r="J6" s="478" t="s">
        <v>187</v>
      </c>
      <c r="K6" s="478" t="s">
        <v>198</v>
      </c>
      <c r="L6" s="161" t="s">
        <v>28</v>
      </c>
      <c r="M6" s="252" t="s">
        <v>95</v>
      </c>
    </row>
    <row r="7" spans="1:13" ht="21" customHeight="1" thickBot="1">
      <c r="A7" s="611"/>
      <c r="B7" s="33" t="s">
        <v>108</v>
      </c>
      <c r="C7" s="33" t="s">
        <v>108</v>
      </c>
      <c r="D7" s="33" t="s">
        <v>108</v>
      </c>
      <c r="E7" s="33" t="s">
        <v>108</v>
      </c>
      <c r="F7" s="33" t="s">
        <v>108</v>
      </c>
      <c r="G7" s="33" t="s">
        <v>108</v>
      </c>
      <c r="H7" s="33" t="s">
        <v>108</v>
      </c>
      <c r="I7" s="33" t="s">
        <v>108</v>
      </c>
      <c r="J7" s="33" t="s">
        <v>108</v>
      </c>
      <c r="K7" s="38" t="s">
        <v>108</v>
      </c>
      <c r="L7" s="33" t="s">
        <v>108</v>
      </c>
      <c r="M7" s="522" t="s">
        <v>108</v>
      </c>
    </row>
    <row r="8" spans="1:13" ht="16.5" thickBot="1">
      <c r="A8" s="168" t="s">
        <v>175</v>
      </c>
      <c r="B8" s="503"/>
      <c r="C8" s="524"/>
      <c r="D8" s="503">
        <v>627</v>
      </c>
      <c r="E8" s="507"/>
      <c r="F8" s="509"/>
      <c r="G8" s="523"/>
      <c r="H8" s="416"/>
      <c r="I8" s="418"/>
      <c r="J8" s="416"/>
      <c r="K8" s="416"/>
      <c r="L8" s="513">
        <f>SUM(B8:K8)</f>
        <v>627</v>
      </c>
      <c r="M8" s="479"/>
    </row>
    <row r="9" spans="1:13" ht="16.5" thickBot="1">
      <c r="A9" s="72" t="s">
        <v>176</v>
      </c>
      <c r="B9" s="504">
        <v>4000</v>
      </c>
      <c r="C9" s="506">
        <v>1077</v>
      </c>
      <c r="D9" s="504">
        <v>3297</v>
      </c>
      <c r="E9" s="508"/>
      <c r="F9" s="510"/>
      <c r="G9" s="511"/>
      <c r="H9" s="156">
        <v>35</v>
      </c>
      <c r="I9" s="179"/>
      <c r="J9" s="156"/>
      <c r="K9" s="156"/>
      <c r="L9" s="514">
        <f>SUM(B9:K9)</f>
        <v>8409</v>
      </c>
      <c r="M9" s="479">
        <v>3</v>
      </c>
    </row>
    <row r="10" spans="1:13" ht="16.5" thickBot="1">
      <c r="A10" s="72" t="s">
        <v>177</v>
      </c>
      <c r="B10" s="504">
        <v>697</v>
      </c>
      <c r="C10" s="506"/>
      <c r="D10" s="504">
        <v>41</v>
      </c>
      <c r="E10" s="508"/>
      <c r="F10" s="510"/>
      <c r="G10" s="512"/>
      <c r="H10" s="156"/>
      <c r="I10" s="179"/>
      <c r="J10" s="156"/>
      <c r="K10" s="156"/>
      <c r="L10" s="514">
        <f>SUM(B10:K10)</f>
        <v>738</v>
      </c>
      <c r="M10" s="479">
        <v>1</v>
      </c>
    </row>
    <row r="11" spans="1:13" s="330" customFormat="1" ht="27" thickBot="1">
      <c r="A11" s="502" t="s">
        <v>178</v>
      </c>
      <c r="B11" s="505">
        <v>1383</v>
      </c>
      <c r="C11" s="521">
        <v>106</v>
      </c>
      <c r="D11" s="505">
        <v>347</v>
      </c>
      <c r="E11" s="505"/>
      <c r="F11" s="505"/>
      <c r="G11" s="521"/>
      <c r="H11" s="243"/>
      <c r="I11" s="520"/>
      <c r="J11" s="243"/>
      <c r="K11" s="243"/>
      <c r="L11" s="515">
        <f>SUM(B11:K11)</f>
        <v>1836</v>
      </c>
      <c r="M11" s="516">
        <v>1</v>
      </c>
    </row>
    <row r="12" spans="1:13" s="95" customFormat="1" ht="24" customHeight="1" thickBot="1">
      <c r="A12" s="414" t="s">
        <v>84</v>
      </c>
      <c r="B12" s="519">
        <f>SUM(B8:B11)</f>
        <v>6080</v>
      </c>
      <c r="C12" s="519">
        <f aca="true" t="shared" si="0" ref="C12:K12">SUM(C8:C11)</f>
        <v>1183</v>
      </c>
      <c r="D12" s="519">
        <f t="shared" si="0"/>
        <v>4312</v>
      </c>
      <c r="E12" s="519">
        <f t="shared" si="0"/>
        <v>0</v>
      </c>
      <c r="F12" s="519">
        <f t="shared" si="0"/>
        <v>0</v>
      </c>
      <c r="G12" s="519">
        <f t="shared" si="0"/>
        <v>0</v>
      </c>
      <c r="H12" s="519">
        <f t="shared" si="0"/>
        <v>35</v>
      </c>
      <c r="I12" s="519">
        <f t="shared" si="0"/>
        <v>0</v>
      </c>
      <c r="J12" s="519">
        <f t="shared" si="0"/>
        <v>0</v>
      </c>
      <c r="K12" s="519">
        <f t="shared" si="0"/>
        <v>0</v>
      </c>
      <c r="L12" s="518">
        <f>SUM(L8:L11)</f>
        <v>11610</v>
      </c>
      <c r="M12" s="517">
        <f>SUM(M8:M11)</f>
        <v>5</v>
      </c>
    </row>
  </sheetData>
  <sheetProtection/>
  <mergeCells count="2">
    <mergeCell ref="A6:A7"/>
    <mergeCell ref="A1:F2"/>
  </mergeCells>
  <printOptions/>
  <pageMargins left="0.75" right="0.75" top="1" bottom="1" header="0.5" footer="0.5"/>
  <pageSetup horizontalDpi="600" verticalDpi="600" orientation="landscape" paperSize="9" scale="43" r:id="rId1"/>
  <headerFooter alignWithMargins="0">
    <oddHeader>&amp;R3/3. sz. melléklet
...../2014.(.......) Egyek Önk.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12"/>
  <sheetViews>
    <sheetView view="pageLayout" workbookViewId="0" topLeftCell="B4">
      <selection activeCell="M9" sqref="M9"/>
    </sheetView>
  </sheetViews>
  <sheetFormatPr defaultColWidth="9.00390625" defaultRowHeight="12.75"/>
  <cols>
    <col min="1" max="1" width="50.25390625" style="0" customWidth="1"/>
    <col min="2" max="2" width="15.25390625" style="0" customWidth="1"/>
    <col min="3" max="3" width="15.125" style="0" customWidth="1"/>
    <col min="4" max="4" width="13.75390625" style="0" customWidth="1"/>
    <col min="5" max="5" width="19.75390625" style="0" customWidth="1"/>
    <col min="6" max="6" width="14.125" style="0" customWidth="1"/>
    <col min="7" max="7" width="12.75390625" style="0" customWidth="1"/>
    <col min="8" max="8" width="15.375" style="0" customWidth="1"/>
    <col min="12" max="12" width="12.75390625" style="0" customWidth="1"/>
  </cols>
  <sheetData>
    <row r="1" spans="1:7" ht="15.75" customHeight="1">
      <c r="A1" s="613" t="s">
        <v>104</v>
      </c>
      <c r="B1" s="613"/>
      <c r="C1" s="613"/>
      <c r="D1" s="613"/>
      <c r="E1" s="613"/>
      <c r="F1" s="613"/>
      <c r="G1" s="613"/>
    </row>
    <row r="2" spans="1:7" ht="12.75">
      <c r="A2" s="613"/>
      <c r="B2" s="613"/>
      <c r="C2" s="613"/>
      <c r="D2" s="613"/>
      <c r="E2" s="613"/>
      <c r="F2" s="613"/>
      <c r="G2" s="613"/>
    </row>
    <row r="3" spans="1:7" ht="12.75">
      <c r="A3" s="3"/>
      <c r="B3" s="3"/>
      <c r="C3" s="3"/>
      <c r="D3" s="3"/>
      <c r="E3" s="3"/>
      <c r="F3" s="3"/>
      <c r="G3" s="3"/>
    </row>
    <row r="4" spans="1:7" ht="12.75">
      <c r="A4" s="3"/>
      <c r="B4" s="3"/>
      <c r="C4" s="3"/>
      <c r="D4" s="3"/>
      <c r="E4" s="3"/>
      <c r="F4" s="3"/>
      <c r="G4" s="3"/>
    </row>
    <row r="5" spans="1:7" ht="13.5" thickBot="1">
      <c r="A5" s="3"/>
      <c r="B5" s="3"/>
      <c r="C5" s="3"/>
      <c r="D5" s="3"/>
      <c r="E5" s="3"/>
      <c r="F5" s="3"/>
      <c r="G5" s="3"/>
    </row>
    <row r="6" spans="1:13" ht="102" customHeight="1">
      <c r="A6" s="614" t="s">
        <v>158</v>
      </c>
      <c r="B6" s="325" t="s">
        <v>181</v>
      </c>
      <c r="C6" s="325" t="s">
        <v>195</v>
      </c>
      <c r="D6" s="325" t="s">
        <v>183</v>
      </c>
      <c r="E6" s="325" t="s">
        <v>196</v>
      </c>
      <c r="F6" s="325" t="s">
        <v>190</v>
      </c>
      <c r="G6" s="325" t="s">
        <v>197</v>
      </c>
      <c r="H6" s="325" t="s">
        <v>185</v>
      </c>
      <c r="I6" s="325" t="s">
        <v>186</v>
      </c>
      <c r="J6" s="325" t="s">
        <v>187</v>
      </c>
      <c r="K6" s="325" t="s">
        <v>198</v>
      </c>
      <c r="L6" s="326" t="s">
        <v>28</v>
      </c>
      <c r="M6" s="327" t="s">
        <v>95</v>
      </c>
    </row>
    <row r="7" spans="1:13" ht="21" customHeight="1">
      <c r="A7" s="615"/>
      <c r="B7" s="324" t="s">
        <v>108</v>
      </c>
      <c r="C7" s="324" t="s">
        <v>108</v>
      </c>
      <c r="D7" s="324" t="s">
        <v>108</v>
      </c>
      <c r="E7" s="324" t="s">
        <v>108</v>
      </c>
      <c r="F7" s="324" t="s">
        <v>108</v>
      </c>
      <c r="G7" s="324" t="s">
        <v>108</v>
      </c>
      <c r="H7" s="324" t="s">
        <v>108</v>
      </c>
      <c r="I7" s="324" t="s">
        <v>108</v>
      </c>
      <c r="J7" s="324" t="s">
        <v>108</v>
      </c>
      <c r="K7" s="324" t="s">
        <v>108</v>
      </c>
      <c r="L7" s="324" t="s">
        <v>108</v>
      </c>
      <c r="M7" s="328" t="s">
        <v>108</v>
      </c>
    </row>
    <row r="8" spans="1:13" ht="15.75">
      <c r="A8" s="101" t="s">
        <v>175</v>
      </c>
      <c r="B8" s="316"/>
      <c r="C8" s="316"/>
      <c r="D8" s="316">
        <v>627</v>
      </c>
      <c r="E8" s="317"/>
      <c r="F8" s="318"/>
      <c r="G8" s="319"/>
      <c r="H8" s="305"/>
      <c r="I8" s="305"/>
      <c r="J8" s="305"/>
      <c r="K8" s="305"/>
      <c r="L8" s="309">
        <f>SUM(B8:K8)</f>
        <v>627</v>
      </c>
      <c r="M8" s="323"/>
    </row>
    <row r="9" spans="1:13" ht="15.75">
      <c r="A9" s="101" t="s">
        <v>176</v>
      </c>
      <c r="B9" s="316">
        <v>4000</v>
      </c>
      <c r="C9" s="316">
        <v>1077</v>
      </c>
      <c r="D9" s="316">
        <v>3297</v>
      </c>
      <c r="E9" s="317"/>
      <c r="F9" s="318"/>
      <c r="G9" s="319"/>
      <c r="H9" s="305">
        <v>35</v>
      </c>
      <c r="I9" s="305"/>
      <c r="J9" s="305"/>
      <c r="K9" s="305"/>
      <c r="L9" s="309">
        <f>SUM(B9:K9)</f>
        <v>8409</v>
      </c>
      <c r="M9" s="323">
        <v>3</v>
      </c>
    </row>
    <row r="10" spans="1:13" ht="15.75">
      <c r="A10" s="101" t="s">
        <v>177</v>
      </c>
      <c r="B10" s="316">
        <v>697</v>
      </c>
      <c r="C10" s="316"/>
      <c r="D10" s="316">
        <v>41</v>
      </c>
      <c r="E10" s="317"/>
      <c r="F10" s="318"/>
      <c r="G10" s="320"/>
      <c r="H10" s="305"/>
      <c r="I10" s="305"/>
      <c r="J10" s="305"/>
      <c r="K10" s="305"/>
      <c r="L10" s="309">
        <f>SUM(B10:K10)</f>
        <v>738</v>
      </c>
      <c r="M10" s="323">
        <v>1</v>
      </c>
    </row>
    <row r="11" spans="1:13" s="330" customFormat="1" ht="26.25">
      <c r="A11" s="321" t="s">
        <v>178</v>
      </c>
      <c r="B11" s="316">
        <v>1383</v>
      </c>
      <c r="C11" s="316">
        <v>106</v>
      </c>
      <c r="D11" s="316">
        <v>347</v>
      </c>
      <c r="E11" s="316"/>
      <c r="F11" s="316"/>
      <c r="G11" s="316"/>
      <c r="H11" s="332"/>
      <c r="I11" s="332"/>
      <c r="J11" s="332"/>
      <c r="K11" s="332"/>
      <c r="L11" s="331">
        <f>SUM(B11:K11)</f>
        <v>1836</v>
      </c>
      <c r="M11" s="333">
        <v>1</v>
      </c>
    </row>
    <row r="12" spans="1:13" s="95" customFormat="1" ht="24" customHeight="1" thickBot="1">
      <c r="A12" s="322" t="s">
        <v>84</v>
      </c>
      <c r="B12" s="334">
        <f>SUM(B8:B11)</f>
        <v>6080</v>
      </c>
      <c r="C12" s="334">
        <f aca="true" t="shared" si="0" ref="C12:L12">SUM(C8:C11)</f>
        <v>1183</v>
      </c>
      <c r="D12" s="334">
        <f t="shared" si="0"/>
        <v>4312</v>
      </c>
      <c r="E12" s="334">
        <f t="shared" si="0"/>
        <v>0</v>
      </c>
      <c r="F12" s="334">
        <f t="shared" si="0"/>
        <v>0</v>
      </c>
      <c r="G12" s="334">
        <f t="shared" si="0"/>
        <v>0</v>
      </c>
      <c r="H12" s="334">
        <f t="shared" si="0"/>
        <v>35</v>
      </c>
      <c r="I12" s="334">
        <f t="shared" si="0"/>
        <v>0</v>
      </c>
      <c r="J12" s="334">
        <f t="shared" si="0"/>
        <v>0</v>
      </c>
      <c r="K12" s="334">
        <f t="shared" si="0"/>
        <v>0</v>
      </c>
      <c r="L12" s="334">
        <f t="shared" si="0"/>
        <v>11610</v>
      </c>
      <c r="M12" s="335">
        <f>SUM(M8:M11)</f>
        <v>5</v>
      </c>
    </row>
  </sheetData>
  <sheetProtection/>
  <mergeCells count="2">
    <mergeCell ref="A1:G2"/>
    <mergeCell ref="A6:A7"/>
  </mergeCells>
  <printOptions/>
  <pageMargins left="0.75" right="0.75" top="1" bottom="1" header="0.5" footer="0.5"/>
  <pageSetup horizontalDpi="600" verticalDpi="600" orientation="landscape" paperSize="9" scale="44" r:id="rId1"/>
  <headerFooter alignWithMargins="0">
    <oddHeader>&amp;R3/3)a sz. melléklet
...../2014.(.......) Egyek Önk.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2:H37"/>
  <sheetViews>
    <sheetView zoomScalePageLayoutView="0" workbookViewId="0" topLeftCell="A2">
      <selection activeCell="C12" sqref="C12"/>
    </sheetView>
  </sheetViews>
  <sheetFormatPr defaultColWidth="9.00390625" defaultRowHeight="12.75"/>
  <cols>
    <col min="1" max="1" width="5.25390625" style="0" customWidth="1"/>
    <col min="2" max="2" width="40.375" style="0" customWidth="1"/>
    <col min="3" max="3" width="22.625" style="0" customWidth="1"/>
    <col min="4" max="6" width="17.75390625" style="0" customWidth="1"/>
  </cols>
  <sheetData>
    <row r="1" ht="7.5" customHeight="1"/>
    <row r="2" spans="2:6" ht="30" customHeight="1">
      <c r="B2" s="591" t="s">
        <v>103</v>
      </c>
      <c r="C2" s="591"/>
      <c r="D2" s="591"/>
      <c r="E2" s="591"/>
      <c r="F2" s="591"/>
    </row>
    <row r="3" spans="2:6" ht="4.5" customHeight="1" thickBot="1">
      <c r="B3" s="591"/>
      <c r="C3" s="591"/>
      <c r="D3" s="591"/>
      <c r="E3" s="591"/>
      <c r="F3" s="591"/>
    </row>
    <row r="4" spans="2:6" ht="3.75" customHeight="1" hidden="1" thickBot="1">
      <c r="B4" s="22"/>
      <c r="C4" s="22"/>
      <c r="D4" s="22"/>
      <c r="E4" s="22"/>
      <c r="F4" s="27" t="s">
        <v>32</v>
      </c>
    </row>
    <row r="5" spans="2:6" ht="15.75" customHeight="1">
      <c r="B5" s="616" t="s">
        <v>33</v>
      </c>
      <c r="C5" s="616" t="s">
        <v>89</v>
      </c>
      <c r="D5" s="618" t="s">
        <v>90</v>
      </c>
      <c r="E5" s="618" t="s">
        <v>96</v>
      </c>
      <c r="F5" s="621" t="s">
        <v>34</v>
      </c>
    </row>
    <row r="6" spans="2:6" ht="35.25" customHeight="1" thickBot="1">
      <c r="B6" s="617"/>
      <c r="C6" s="617"/>
      <c r="D6" s="619"/>
      <c r="E6" s="620"/>
      <c r="F6" s="622"/>
    </row>
    <row r="7" spans="2:6" ht="15" customHeight="1" thickBot="1">
      <c r="B7" s="28" t="s">
        <v>250</v>
      </c>
      <c r="C7" s="208">
        <f>SUM(C11+C8)</f>
        <v>271227</v>
      </c>
      <c r="D7" s="208">
        <f>SUM(D11+D8)</f>
        <v>51434</v>
      </c>
      <c r="E7" s="208">
        <f>SUM(E11+E8)</f>
        <v>6080</v>
      </c>
      <c r="F7" s="208">
        <f>SUM(F11+F8)</f>
        <v>328741</v>
      </c>
    </row>
    <row r="8" spans="2:6" ht="15" customHeight="1" thickBot="1">
      <c r="B8" s="29" t="s">
        <v>249</v>
      </c>
      <c r="C8" s="165">
        <v>249910</v>
      </c>
      <c r="D8" s="178">
        <v>49892</v>
      </c>
      <c r="E8" s="178">
        <v>5818</v>
      </c>
      <c r="F8" s="534">
        <f aca="true" t="shared" si="0" ref="F8:F15">SUM(C8:E8)</f>
        <v>305620</v>
      </c>
    </row>
    <row r="9" spans="2:6" ht="15" customHeight="1" thickBot="1">
      <c r="B9" s="29" t="s">
        <v>39</v>
      </c>
      <c r="C9" s="165">
        <v>243675</v>
      </c>
      <c r="D9" s="178"/>
      <c r="E9" s="178"/>
      <c r="F9" s="534">
        <f t="shared" si="0"/>
        <v>243675</v>
      </c>
    </row>
    <row r="10" spans="2:6" ht="15" customHeight="1" thickBot="1">
      <c r="B10" s="29" t="s">
        <v>247</v>
      </c>
      <c r="C10" s="165"/>
      <c r="D10" s="178"/>
      <c r="E10" s="178"/>
      <c r="F10" s="534">
        <f t="shared" si="0"/>
        <v>0</v>
      </c>
    </row>
    <row r="11" spans="2:6" ht="15" customHeight="1" thickBot="1">
      <c r="B11" s="30" t="s">
        <v>248</v>
      </c>
      <c r="C11" s="166">
        <v>21317</v>
      </c>
      <c r="D11" s="106">
        <v>1542</v>
      </c>
      <c r="E11" s="106">
        <v>262</v>
      </c>
      <c r="F11" s="534">
        <f t="shared" si="0"/>
        <v>23121</v>
      </c>
    </row>
    <row r="12" spans="2:6" ht="15" customHeight="1" thickBot="1">
      <c r="B12" s="31" t="s">
        <v>372</v>
      </c>
      <c r="C12" s="167">
        <v>3696</v>
      </c>
      <c r="D12" s="209"/>
      <c r="E12" s="209"/>
      <c r="F12" s="534">
        <f t="shared" si="0"/>
        <v>3696</v>
      </c>
    </row>
    <row r="13" spans="2:8" ht="29.25" customHeight="1" thickBot="1">
      <c r="B13" s="163" t="s">
        <v>222</v>
      </c>
      <c r="C13" s="210">
        <v>42066</v>
      </c>
      <c r="D13" s="210">
        <v>12100</v>
      </c>
      <c r="E13" s="208">
        <v>1183</v>
      </c>
      <c r="F13" s="255">
        <f t="shared" si="0"/>
        <v>55349</v>
      </c>
      <c r="H13" s="176"/>
    </row>
    <row r="14" spans="2:6" ht="15" customHeight="1" thickBot="1">
      <c r="B14" s="103" t="s">
        <v>251</v>
      </c>
      <c r="C14" s="208">
        <v>120960</v>
      </c>
      <c r="D14" s="208">
        <v>14975</v>
      </c>
      <c r="E14" s="208">
        <v>4312</v>
      </c>
      <c r="F14" s="255">
        <f t="shared" si="0"/>
        <v>140247</v>
      </c>
    </row>
    <row r="15" spans="2:6" ht="15" customHeight="1" thickBot="1">
      <c r="B15" s="28" t="s">
        <v>252</v>
      </c>
      <c r="C15" s="107">
        <v>128964</v>
      </c>
      <c r="D15" s="208"/>
      <c r="E15" s="208">
        <f>SUM(E16:E30)</f>
        <v>0</v>
      </c>
      <c r="F15" s="255">
        <f t="shared" si="0"/>
        <v>128964</v>
      </c>
    </row>
    <row r="16" spans="2:6" s="84" customFormat="1" ht="26.25" thickBot="1">
      <c r="B16" s="163" t="s">
        <v>253</v>
      </c>
      <c r="C16" s="107">
        <f>SUM(C17:C30)</f>
        <v>80162</v>
      </c>
      <c r="D16" s="107">
        <f>SUM(D17:D30)</f>
        <v>9108</v>
      </c>
      <c r="E16" s="107">
        <f>SUM(E17:E30)</f>
        <v>0</v>
      </c>
      <c r="F16" s="107">
        <f>SUM(F17:F30)</f>
        <v>89270</v>
      </c>
    </row>
    <row r="17" spans="2:6" s="84" customFormat="1" ht="13.5" thickBot="1">
      <c r="B17" s="525" t="s">
        <v>254</v>
      </c>
      <c r="C17" s="532">
        <v>5562</v>
      </c>
      <c r="D17" s="533"/>
      <c r="E17" s="533"/>
      <c r="F17" s="534">
        <f>SUM(C17:E17)</f>
        <v>5562</v>
      </c>
    </row>
    <row r="18" spans="2:6" s="84" customFormat="1" ht="13.5" thickBot="1">
      <c r="B18" s="525" t="s">
        <v>38</v>
      </c>
      <c r="C18" s="564">
        <v>14965</v>
      </c>
      <c r="D18" s="533">
        <v>797</v>
      </c>
      <c r="E18" s="533"/>
      <c r="F18" s="534">
        <f aca="true" t="shared" si="1" ref="F18:F31">SUM(C18:E18)</f>
        <v>15762</v>
      </c>
    </row>
    <row r="19" spans="2:6" s="84" customFormat="1" ht="13.5" thickBot="1">
      <c r="B19" s="525" t="s">
        <v>255</v>
      </c>
      <c r="C19" s="532">
        <v>36311</v>
      </c>
      <c r="D19" s="533">
        <v>8311</v>
      </c>
      <c r="E19" s="533"/>
      <c r="F19" s="534">
        <f t="shared" si="1"/>
        <v>44622</v>
      </c>
    </row>
    <row r="20" spans="2:6" s="84" customFormat="1" ht="13.5" thickBot="1">
      <c r="B20" s="525" t="s">
        <v>256</v>
      </c>
      <c r="C20" s="532">
        <v>2660</v>
      </c>
      <c r="D20" s="533"/>
      <c r="E20" s="533"/>
      <c r="F20" s="534">
        <f t="shared" si="1"/>
        <v>2660</v>
      </c>
    </row>
    <row r="21" spans="2:6" s="84" customFormat="1" ht="13.5" thickBot="1">
      <c r="B21" s="525" t="s">
        <v>265</v>
      </c>
      <c r="C21" s="532">
        <v>150</v>
      </c>
      <c r="D21" s="533"/>
      <c r="E21" s="533"/>
      <c r="F21" s="534">
        <f t="shared" si="1"/>
        <v>150</v>
      </c>
    </row>
    <row r="22" spans="2:6" s="84" customFormat="1" ht="16.5" customHeight="1" thickBot="1">
      <c r="B22" s="525" t="s">
        <v>266</v>
      </c>
      <c r="C22" s="532">
        <v>200</v>
      </c>
      <c r="D22" s="533"/>
      <c r="E22" s="533"/>
      <c r="F22" s="534">
        <f t="shared" si="1"/>
        <v>200</v>
      </c>
    </row>
    <row r="23" spans="2:6" s="84" customFormat="1" ht="13.5" thickBot="1">
      <c r="B23" s="525" t="s">
        <v>91</v>
      </c>
      <c r="C23" s="532">
        <v>8522</v>
      </c>
      <c r="D23" s="533"/>
      <c r="E23" s="533"/>
      <c r="F23" s="534">
        <f t="shared" si="1"/>
        <v>8522</v>
      </c>
    </row>
    <row r="24" spans="2:6" s="84" customFormat="1" ht="13.5" thickBot="1">
      <c r="B24" s="525" t="s">
        <v>257</v>
      </c>
      <c r="C24" s="532">
        <v>155</v>
      </c>
      <c r="D24" s="533"/>
      <c r="E24" s="533"/>
      <c r="F24" s="534">
        <f t="shared" si="1"/>
        <v>155</v>
      </c>
    </row>
    <row r="25" spans="2:6" s="84" customFormat="1" ht="13.5" thickBot="1">
      <c r="B25" s="525" t="s">
        <v>258</v>
      </c>
      <c r="C25" s="532">
        <v>1367</v>
      </c>
      <c r="D25" s="533"/>
      <c r="E25" s="533"/>
      <c r="F25" s="534">
        <f t="shared" si="1"/>
        <v>1367</v>
      </c>
    </row>
    <row r="26" spans="2:6" s="84" customFormat="1" ht="13.5" thickBot="1">
      <c r="B26" s="525" t="s">
        <v>259</v>
      </c>
      <c r="C26" s="532">
        <v>7800</v>
      </c>
      <c r="D26" s="533"/>
      <c r="E26" s="533"/>
      <c r="F26" s="534">
        <f t="shared" si="1"/>
        <v>7800</v>
      </c>
    </row>
    <row r="27" spans="2:6" s="84" customFormat="1" ht="13.5" thickBot="1">
      <c r="B27" s="525" t="s">
        <v>260</v>
      </c>
      <c r="C27" s="532">
        <v>500</v>
      </c>
      <c r="D27" s="533"/>
      <c r="E27" s="533"/>
      <c r="F27" s="534">
        <f t="shared" si="1"/>
        <v>500</v>
      </c>
    </row>
    <row r="28" spans="2:6" s="84" customFormat="1" ht="13.5" thickBot="1">
      <c r="B28" s="525" t="s">
        <v>267</v>
      </c>
      <c r="C28" s="532">
        <v>112</v>
      </c>
      <c r="D28" s="533"/>
      <c r="E28" s="533"/>
      <c r="F28" s="534">
        <f t="shared" si="1"/>
        <v>112</v>
      </c>
    </row>
    <row r="29" spans="2:6" s="84" customFormat="1" ht="13.5" thickBot="1">
      <c r="B29" s="525" t="s">
        <v>261</v>
      </c>
      <c r="C29" s="532">
        <v>1200</v>
      </c>
      <c r="D29" s="533"/>
      <c r="E29" s="533"/>
      <c r="F29" s="534">
        <f t="shared" si="1"/>
        <v>1200</v>
      </c>
    </row>
    <row r="30" spans="2:6" s="84" customFormat="1" ht="13.5" thickBot="1">
      <c r="B30" s="567" t="s">
        <v>262</v>
      </c>
      <c r="C30" s="565">
        <v>658</v>
      </c>
      <c r="D30" s="250"/>
      <c r="E30" s="250"/>
      <c r="F30" s="534">
        <f t="shared" si="1"/>
        <v>658</v>
      </c>
    </row>
    <row r="31" spans="2:6" s="84" customFormat="1" ht="13.5" thickBot="1">
      <c r="B31" s="530" t="s">
        <v>370</v>
      </c>
      <c r="C31" s="568">
        <v>201</v>
      </c>
      <c r="D31" s="528"/>
      <c r="E31" s="528"/>
      <c r="F31" s="566">
        <f t="shared" si="1"/>
        <v>201</v>
      </c>
    </row>
    <row r="32" spans="2:6" ht="25.5" customHeight="1" thickBot="1">
      <c r="B32" s="530" t="s">
        <v>198</v>
      </c>
      <c r="C32" s="528">
        <f>SUM(C33:C34)</f>
        <v>97710</v>
      </c>
      <c r="D32" s="528">
        <f>SUM(D33:D34)</f>
        <v>0</v>
      </c>
      <c r="E32" s="528">
        <f>SUM(E33:E34)</f>
        <v>0</v>
      </c>
      <c r="F32" s="528">
        <f>SUM(F33:F34)</f>
        <v>97710</v>
      </c>
    </row>
    <row r="33" spans="2:6" s="330" customFormat="1" ht="26.25" thickBot="1">
      <c r="B33" s="531" t="s">
        <v>264</v>
      </c>
      <c r="C33" s="527"/>
      <c r="D33" s="527"/>
      <c r="E33" s="527"/>
      <c r="F33" s="535">
        <f>SUM(C33:E33)</f>
        <v>0</v>
      </c>
    </row>
    <row r="34" spans="2:6" s="330" customFormat="1" ht="15" customHeight="1" thickBot="1">
      <c r="B34" s="526" t="s">
        <v>263</v>
      </c>
      <c r="C34" s="529">
        <v>97710</v>
      </c>
      <c r="D34" s="529"/>
      <c r="E34" s="529"/>
      <c r="F34" s="535">
        <f>SUM(C34:E34)</f>
        <v>97710</v>
      </c>
    </row>
    <row r="35" spans="2:6" ht="13.5" thickBot="1">
      <c r="B35" s="28" t="s">
        <v>35</v>
      </c>
      <c r="C35" s="208">
        <f>SUM(C32+C31+C16+C15+C14+C13+C7)</f>
        <v>741290</v>
      </c>
      <c r="D35" s="208">
        <f>SUM(D32+D31+D16+D15+D14+D13+D7)</f>
        <v>87617</v>
      </c>
      <c r="E35" s="208">
        <f>SUM(E32+E31+E16+E15+E14+E13+E7)</f>
        <v>11575</v>
      </c>
      <c r="F35" s="208">
        <f>SUM(F32+F31+F16+F15+F14+F13+F7)</f>
        <v>840482</v>
      </c>
    </row>
    <row r="36" spans="3:4" ht="12.75">
      <c r="C36" s="254"/>
      <c r="D36" s="2"/>
    </row>
    <row r="37" spans="3:4" ht="12.75">
      <c r="C37" s="120"/>
      <c r="D37" s="120"/>
    </row>
  </sheetData>
  <sheetProtection/>
  <mergeCells count="6">
    <mergeCell ref="B2:F3"/>
    <mergeCell ref="B5:B6"/>
    <mergeCell ref="D5:D6"/>
    <mergeCell ref="E5:E6"/>
    <mergeCell ref="F5:F6"/>
    <mergeCell ref="C5:C6"/>
  </mergeCells>
  <printOptions/>
  <pageMargins left="0.7874015748031497" right="0.7874015748031497" top="0.3937007874015748" bottom="0.7874015748031497" header="0.5118110236220472" footer="0.5118110236220472"/>
  <pageSetup horizontalDpi="600" verticalDpi="600" orientation="landscape" paperSize="9" scale="85" r:id="rId1"/>
  <headerFooter alignWithMargins="0">
    <oddHeader>&amp;R4.sz melléklet
..../2014.(....) Egyek Önk.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4:H63"/>
  <sheetViews>
    <sheetView workbookViewId="0" topLeftCell="B1">
      <selection activeCell="E64" sqref="E64"/>
    </sheetView>
  </sheetViews>
  <sheetFormatPr defaultColWidth="9.00390625" defaultRowHeight="12.75"/>
  <cols>
    <col min="1" max="1" width="3.125" style="0" customWidth="1"/>
    <col min="2" max="2" width="5.375" style="0" customWidth="1"/>
    <col min="3" max="3" width="13.125" style="0" customWidth="1"/>
    <col min="4" max="4" width="61.75390625" style="0" customWidth="1"/>
    <col min="5" max="5" width="20.00390625" style="0" customWidth="1"/>
    <col min="6" max="8" width="11.00390625" style="0" bestFit="1" customWidth="1"/>
  </cols>
  <sheetData>
    <row r="4" spans="2:5" ht="15.75">
      <c r="B4" s="607" t="s">
        <v>40</v>
      </c>
      <c r="C4" s="627"/>
      <c r="D4" s="627"/>
      <c r="E4" s="627"/>
    </row>
    <row r="5" ht="13.5" thickBot="1">
      <c r="E5" s="32" t="s">
        <v>42</v>
      </c>
    </row>
    <row r="6" spans="2:5" ht="26.25" thickBot="1">
      <c r="B6" s="78" t="s">
        <v>92</v>
      </c>
      <c r="C6" s="555" t="s">
        <v>300</v>
      </c>
      <c r="D6" s="99" t="s">
        <v>41</v>
      </c>
      <c r="E6" s="79" t="s">
        <v>102</v>
      </c>
    </row>
    <row r="7" spans="2:5" ht="13.5" thickBot="1">
      <c r="B7" s="574" t="s">
        <v>2</v>
      </c>
      <c r="C7" s="556" t="s">
        <v>302</v>
      </c>
      <c r="D7" s="104" t="s">
        <v>85</v>
      </c>
      <c r="E7" s="105">
        <v>5872</v>
      </c>
    </row>
    <row r="8" spans="2:5" ht="13.5" thickBot="1">
      <c r="B8" s="574" t="s">
        <v>6</v>
      </c>
      <c r="C8" s="556" t="s">
        <v>303</v>
      </c>
      <c r="D8" s="104" t="s">
        <v>301</v>
      </c>
      <c r="E8" s="178">
        <v>55001</v>
      </c>
    </row>
    <row r="9" spans="2:5" ht="13.5" thickBot="1">
      <c r="B9" s="574" t="s">
        <v>10</v>
      </c>
      <c r="C9" s="556" t="s">
        <v>304</v>
      </c>
      <c r="D9" s="104" t="s">
        <v>305</v>
      </c>
      <c r="E9" s="106">
        <v>1581</v>
      </c>
    </row>
    <row r="10" spans="2:5" ht="13.5" thickBot="1">
      <c r="B10" s="574" t="s">
        <v>4</v>
      </c>
      <c r="C10" s="556" t="s">
        <v>303</v>
      </c>
      <c r="D10" s="104" t="s">
        <v>353</v>
      </c>
      <c r="E10" s="106">
        <v>1000</v>
      </c>
    </row>
    <row r="11" spans="2:5" ht="13.5" thickBot="1">
      <c r="B11" s="574" t="s">
        <v>7</v>
      </c>
      <c r="C11" s="556" t="s">
        <v>306</v>
      </c>
      <c r="D11" s="104" t="s">
        <v>307</v>
      </c>
      <c r="E11" s="106">
        <v>150</v>
      </c>
    </row>
    <row r="12" spans="2:5" ht="13.5" thickBot="1">
      <c r="B12" s="626" t="s">
        <v>34</v>
      </c>
      <c r="C12" s="626"/>
      <c r="D12" s="626"/>
      <c r="E12" s="107">
        <f>SUM(E7:E11)</f>
        <v>63604</v>
      </c>
    </row>
    <row r="13" ht="21" customHeight="1"/>
    <row r="14" ht="21" customHeight="1"/>
    <row r="15" spans="2:5" ht="21" customHeight="1">
      <c r="B15" s="607" t="s">
        <v>77</v>
      </c>
      <c r="C15" s="627"/>
      <c r="D15" s="627"/>
      <c r="E15" s="627"/>
    </row>
    <row r="16" spans="2:5" ht="21" customHeight="1" thickBot="1">
      <c r="B16" s="20"/>
      <c r="C16" s="20"/>
      <c r="D16" s="20"/>
      <c r="E16" s="32" t="s">
        <v>42</v>
      </c>
    </row>
    <row r="17" spans="2:5" ht="26.25" thickBot="1">
      <c r="B17" s="78" t="s">
        <v>92</v>
      </c>
      <c r="C17" s="163" t="s">
        <v>300</v>
      </c>
      <c r="D17" s="19" t="s">
        <v>43</v>
      </c>
      <c r="E17" s="19" t="s">
        <v>93</v>
      </c>
    </row>
    <row r="18" spans="2:6" ht="13.5" thickBot="1">
      <c r="B18" s="131" t="s">
        <v>2</v>
      </c>
      <c r="C18" s="557" t="s">
        <v>303</v>
      </c>
      <c r="D18" s="108" t="s">
        <v>308</v>
      </c>
      <c r="E18" s="105">
        <v>41142</v>
      </c>
      <c r="F18" s="120"/>
    </row>
    <row r="19" spans="2:7" ht="13.5" thickBot="1">
      <c r="B19" s="131" t="s">
        <v>6</v>
      </c>
      <c r="C19" s="557" t="s">
        <v>303</v>
      </c>
      <c r="D19" s="109" t="s">
        <v>309</v>
      </c>
      <c r="E19" s="112">
        <v>66</v>
      </c>
      <c r="G19" s="120"/>
    </row>
    <row r="20" spans="2:5" ht="13.5" thickBot="1">
      <c r="B20" s="131" t="s">
        <v>10</v>
      </c>
      <c r="C20" s="557" t="s">
        <v>303</v>
      </c>
      <c r="D20" s="110" t="s">
        <v>310</v>
      </c>
      <c r="E20" s="113">
        <v>61</v>
      </c>
    </row>
    <row r="21" spans="2:5" ht="13.5" thickBot="1">
      <c r="B21" s="131" t="s">
        <v>4</v>
      </c>
      <c r="C21" s="557" t="s">
        <v>303</v>
      </c>
      <c r="D21" s="110" t="s">
        <v>311</v>
      </c>
      <c r="E21" s="113">
        <v>1500</v>
      </c>
    </row>
    <row r="22" spans="2:5" ht="13.5" thickBot="1">
      <c r="B22" s="131" t="s">
        <v>7</v>
      </c>
      <c r="C22" s="557" t="s">
        <v>303</v>
      </c>
      <c r="D22" s="111" t="s">
        <v>312</v>
      </c>
      <c r="E22" s="106">
        <v>6000</v>
      </c>
    </row>
    <row r="23" spans="2:5" ht="13.5" thickBot="1">
      <c r="B23" s="131" t="s">
        <v>11</v>
      </c>
      <c r="C23" s="557" t="s">
        <v>303</v>
      </c>
      <c r="D23" s="111" t="s">
        <v>313</v>
      </c>
      <c r="E23" s="106">
        <v>6500</v>
      </c>
    </row>
    <row r="24" spans="2:5" ht="26.25" thickBot="1">
      <c r="B24" s="131" t="s">
        <v>5</v>
      </c>
      <c r="C24" s="557" t="s">
        <v>303</v>
      </c>
      <c r="D24" s="559" t="s">
        <v>314</v>
      </c>
      <c r="E24" s="106">
        <v>500</v>
      </c>
    </row>
    <row r="25" spans="2:5" ht="13.5" thickBot="1">
      <c r="B25" s="131" t="s">
        <v>13</v>
      </c>
      <c r="C25" s="557" t="s">
        <v>303</v>
      </c>
      <c r="D25" s="111" t="s">
        <v>315</v>
      </c>
      <c r="E25" s="106">
        <v>6000</v>
      </c>
    </row>
    <row r="26" spans="2:5" ht="13.5" thickBot="1">
      <c r="B26" s="131"/>
      <c r="C26" s="557" t="s">
        <v>303</v>
      </c>
      <c r="D26" s="111" t="s">
        <v>354</v>
      </c>
      <c r="E26" s="106">
        <v>305</v>
      </c>
    </row>
    <row r="27" spans="2:5" ht="13.5" thickBot="1">
      <c r="B27" s="131" t="s">
        <v>8</v>
      </c>
      <c r="C27" s="557" t="s">
        <v>303</v>
      </c>
      <c r="D27" s="111" t="s">
        <v>316</v>
      </c>
      <c r="E27" s="106">
        <v>2000</v>
      </c>
    </row>
    <row r="28" spans="2:5" ht="13.5" thickBot="1">
      <c r="B28" s="131" t="s">
        <v>3</v>
      </c>
      <c r="C28" s="557" t="s">
        <v>303</v>
      </c>
      <c r="D28" s="111" t="s">
        <v>317</v>
      </c>
      <c r="E28" s="106">
        <v>1353</v>
      </c>
    </row>
    <row r="29" spans="2:5" ht="13.5" thickBot="1">
      <c r="B29" s="131" t="s">
        <v>9</v>
      </c>
      <c r="C29" s="557" t="s">
        <v>303</v>
      </c>
      <c r="D29" s="104" t="s">
        <v>301</v>
      </c>
      <c r="E29" s="106">
        <v>2335</v>
      </c>
    </row>
    <row r="30" spans="2:6" ht="13.5" thickBot="1">
      <c r="B30" s="131" t="s">
        <v>29</v>
      </c>
      <c r="C30" s="558" t="s">
        <v>306</v>
      </c>
      <c r="D30" s="111" t="s">
        <v>318</v>
      </c>
      <c r="E30" s="106">
        <v>27</v>
      </c>
      <c r="F30" s="120"/>
    </row>
    <row r="31" spans="2:5" ht="13.5" thickBot="1">
      <c r="B31" s="560" t="s">
        <v>17</v>
      </c>
      <c r="C31" s="561" t="s">
        <v>306</v>
      </c>
      <c r="D31" s="104" t="s">
        <v>319</v>
      </c>
      <c r="E31" s="106">
        <v>10000</v>
      </c>
    </row>
    <row r="32" spans="2:5" ht="13.5" thickBot="1">
      <c r="B32" s="560" t="s">
        <v>67</v>
      </c>
      <c r="C32" s="561" t="s">
        <v>306</v>
      </c>
      <c r="D32" s="104" t="s">
        <v>320</v>
      </c>
      <c r="E32" s="106">
        <v>500</v>
      </c>
    </row>
    <row r="33" spans="2:5" ht="13.5" thickBot="1">
      <c r="B33" s="560" t="s">
        <v>70</v>
      </c>
      <c r="C33" s="561" t="s">
        <v>306</v>
      </c>
      <c r="D33" s="104" t="s">
        <v>321</v>
      </c>
      <c r="E33" s="106">
        <v>1000</v>
      </c>
    </row>
    <row r="34" spans="2:6" ht="13.5" thickBot="1">
      <c r="B34" s="560" t="s">
        <v>68</v>
      </c>
      <c r="C34" s="561" t="s">
        <v>322</v>
      </c>
      <c r="D34" s="104" t="s">
        <v>323</v>
      </c>
      <c r="E34" s="106">
        <v>1184</v>
      </c>
      <c r="F34" s="120"/>
    </row>
    <row r="35" spans="2:5" ht="13.5" thickBot="1">
      <c r="B35" s="560" t="s">
        <v>69</v>
      </c>
      <c r="C35" s="562" t="s">
        <v>322</v>
      </c>
      <c r="D35" s="179" t="s">
        <v>324</v>
      </c>
      <c r="E35" s="563">
        <v>10000</v>
      </c>
    </row>
    <row r="36" spans="2:5" ht="13.5" thickBot="1">
      <c r="B36" s="560" t="s">
        <v>71</v>
      </c>
      <c r="C36" s="562" t="s">
        <v>322</v>
      </c>
      <c r="D36" s="179" t="s">
        <v>327</v>
      </c>
      <c r="E36" s="563">
        <v>7000</v>
      </c>
    </row>
    <row r="37" spans="2:5" ht="13.5" thickBot="1">
      <c r="B37" s="560" t="s">
        <v>72</v>
      </c>
      <c r="C37" s="562" t="s">
        <v>322</v>
      </c>
      <c r="D37" s="179" t="s">
        <v>328</v>
      </c>
      <c r="E37" s="563">
        <v>7926</v>
      </c>
    </row>
    <row r="38" spans="2:5" ht="13.5" thickBot="1">
      <c r="B38" s="560" t="s">
        <v>73</v>
      </c>
      <c r="C38" s="562" t="s">
        <v>302</v>
      </c>
      <c r="D38" s="179" t="s">
        <v>329</v>
      </c>
      <c r="E38" s="563">
        <v>285</v>
      </c>
    </row>
    <row r="39" spans="2:6" ht="13.5" thickBot="1">
      <c r="B39" s="560" t="s">
        <v>16</v>
      </c>
      <c r="C39" s="562" t="s">
        <v>330</v>
      </c>
      <c r="D39" s="179" t="s">
        <v>355</v>
      </c>
      <c r="E39" s="563">
        <v>631</v>
      </c>
      <c r="F39" s="120"/>
    </row>
    <row r="40" spans="2:5" ht="13.5" thickBot="1">
      <c r="B40" s="560" t="s">
        <v>74</v>
      </c>
      <c r="C40" s="562" t="s">
        <v>330</v>
      </c>
      <c r="D40" s="179" t="s">
        <v>331</v>
      </c>
      <c r="E40" s="563">
        <v>356</v>
      </c>
    </row>
    <row r="41" spans="2:5" ht="13.5" thickBot="1">
      <c r="B41" s="560" t="s">
        <v>75</v>
      </c>
      <c r="C41" s="562" t="s">
        <v>330</v>
      </c>
      <c r="D41" s="179" t="s">
        <v>360</v>
      </c>
      <c r="E41" s="563">
        <v>8452</v>
      </c>
    </row>
    <row r="42" spans="2:6" ht="13.5" thickBot="1">
      <c r="B42" s="560" t="s">
        <v>76</v>
      </c>
      <c r="C42" s="562" t="s">
        <v>332</v>
      </c>
      <c r="D42" s="179" t="s">
        <v>333</v>
      </c>
      <c r="E42" s="563">
        <v>2446</v>
      </c>
      <c r="F42" s="120"/>
    </row>
    <row r="43" spans="2:5" ht="13.5" thickBot="1">
      <c r="B43" s="560" t="s">
        <v>87</v>
      </c>
      <c r="C43" s="562" t="s">
        <v>356</v>
      </c>
      <c r="D43" s="179" t="s">
        <v>371</v>
      </c>
      <c r="E43" s="563">
        <v>10946</v>
      </c>
    </row>
    <row r="44" spans="2:5" ht="13.5" thickBot="1">
      <c r="B44" s="560" t="s">
        <v>88</v>
      </c>
      <c r="C44" s="562" t="s">
        <v>357</v>
      </c>
      <c r="D44" s="179" t="s">
        <v>371</v>
      </c>
      <c r="E44" s="563">
        <v>13292</v>
      </c>
    </row>
    <row r="45" spans="2:6" ht="13.5" thickBot="1">
      <c r="B45" s="560" t="s">
        <v>346</v>
      </c>
      <c r="C45" s="562" t="s">
        <v>334</v>
      </c>
      <c r="D45" s="179" t="s">
        <v>335</v>
      </c>
      <c r="E45" s="563">
        <v>2000</v>
      </c>
      <c r="F45" s="120"/>
    </row>
    <row r="46" spans="2:5" ht="13.5" thickBot="1">
      <c r="B46" s="560" t="s">
        <v>347</v>
      </c>
      <c r="C46" s="562" t="s">
        <v>334</v>
      </c>
      <c r="D46" s="179" t="s">
        <v>349</v>
      </c>
      <c r="E46" s="563">
        <v>594</v>
      </c>
    </row>
    <row r="47" spans="2:5" ht="13.5" thickBot="1">
      <c r="B47" s="560" t="s">
        <v>348</v>
      </c>
      <c r="C47" s="562" t="s">
        <v>334</v>
      </c>
      <c r="D47" s="179" t="s">
        <v>336</v>
      </c>
      <c r="E47" s="563">
        <v>318</v>
      </c>
    </row>
    <row r="48" spans="2:5" ht="13.5" thickBot="1">
      <c r="B48" s="560" t="s">
        <v>361</v>
      </c>
      <c r="C48" s="562" t="s">
        <v>334</v>
      </c>
      <c r="D48" s="179" t="s">
        <v>350</v>
      </c>
      <c r="E48" s="563">
        <v>14</v>
      </c>
    </row>
    <row r="49" spans="2:5" ht="13.5" thickBot="1">
      <c r="B49" s="560" t="s">
        <v>362</v>
      </c>
      <c r="C49" s="562" t="s">
        <v>334</v>
      </c>
      <c r="D49" s="179" t="s">
        <v>351</v>
      </c>
      <c r="E49" s="563">
        <v>129</v>
      </c>
    </row>
    <row r="50" spans="2:6" ht="13.5" thickBot="1">
      <c r="B50" s="560" t="s">
        <v>363</v>
      </c>
      <c r="C50" s="562" t="s">
        <v>334</v>
      </c>
      <c r="D50" s="179" t="s">
        <v>352</v>
      </c>
      <c r="E50" s="563">
        <v>2790</v>
      </c>
      <c r="F50" s="254"/>
    </row>
    <row r="51" spans="2:6" ht="13.5" thickBot="1">
      <c r="B51" s="560" t="s">
        <v>364</v>
      </c>
      <c r="C51" s="562" t="s">
        <v>358</v>
      </c>
      <c r="D51" s="179" t="s">
        <v>359</v>
      </c>
      <c r="E51" s="563">
        <v>35</v>
      </c>
      <c r="F51" s="254"/>
    </row>
    <row r="52" spans="2:8" ht="13.5" thickBot="1">
      <c r="B52" s="560" t="s">
        <v>365</v>
      </c>
      <c r="C52" s="562" t="s">
        <v>337</v>
      </c>
      <c r="D52" s="179" t="s">
        <v>338</v>
      </c>
      <c r="E52" s="563">
        <v>5080</v>
      </c>
      <c r="H52" s="120"/>
    </row>
    <row r="53" spans="2:5" ht="13.5" thickBot="1">
      <c r="B53" s="560" t="s">
        <v>366</v>
      </c>
      <c r="C53" s="562" t="s">
        <v>339</v>
      </c>
      <c r="D53" s="179" t="s">
        <v>340</v>
      </c>
      <c r="E53" s="563">
        <v>1797</v>
      </c>
    </row>
    <row r="54" spans="2:5" ht="13.5" thickBot="1">
      <c r="B54" s="560" t="s">
        <v>367</v>
      </c>
      <c r="C54" s="562" t="s">
        <v>322</v>
      </c>
      <c r="D54" s="179" t="s">
        <v>341</v>
      </c>
      <c r="E54" s="563">
        <v>90</v>
      </c>
    </row>
    <row r="55" spans="2:5" ht="13.5" thickBot="1">
      <c r="B55" s="560" t="s">
        <v>368</v>
      </c>
      <c r="C55" s="562" t="s">
        <v>342</v>
      </c>
      <c r="D55" s="179" t="s">
        <v>343</v>
      </c>
      <c r="E55" s="563">
        <v>90975</v>
      </c>
    </row>
    <row r="56" spans="2:5" ht="13.5" thickBot="1">
      <c r="B56" s="560" t="s">
        <v>369</v>
      </c>
      <c r="C56" s="562" t="s">
        <v>344</v>
      </c>
      <c r="D56" s="179" t="s">
        <v>345</v>
      </c>
      <c r="E56" s="563">
        <v>131730</v>
      </c>
    </row>
    <row r="57" spans="2:7" ht="21" customHeight="1" thickBot="1">
      <c r="B57" s="623" t="s">
        <v>14</v>
      </c>
      <c r="C57" s="624"/>
      <c r="D57" s="625"/>
      <c r="E57" s="100">
        <f>SUM(E18:E56)</f>
        <v>377359</v>
      </c>
      <c r="F57" s="120"/>
      <c r="G57" s="120"/>
    </row>
    <row r="58" ht="21" customHeight="1">
      <c r="E58" s="254"/>
    </row>
    <row r="59" ht="21" customHeight="1">
      <c r="E59" s="254"/>
    </row>
    <row r="60" ht="21" customHeight="1">
      <c r="E60" s="254"/>
    </row>
    <row r="61" ht="21" customHeight="1">
      <c r="E61" s="120"/>
    </row>
    <row r="62" ht="21" customHeight="1">
      <c r="E62" s="254"/>
    </row>
    <row r="63" ht="21" customHeight="1">
      <c r="E63" s="120"/>
    </row>
  </sheetData>
  <sheetProtection/>
  <mergeCells count="4">
    <mergeCell ref="B57:D57"/>
    <mergeCell ref="B12:D12"/>
    <mergeCell ref="B4:E4"/>
    <mergeCell ref="B15:E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9" r:id="rId1"/>
  <headerFooter alignWithMargins="0">
    <oddHeader xml:space="preserve">&amp;R5.sz. melléklet
..../2014.(....) Egyek Önk.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1:F56"/>
  <sheetViews>
    <sheetView view="pageLayout" zoomScaleSheetLayoutView="100" workbookViewId="0" topLeftCell="A33">
      <selection activeCell="A34" sqref="A34:E58"/>
    </sheetView>
  </sheetViews>
  <sheetFormatPr defaultColWidth="9.00390625" defaultRowHeight="12.75"/>
  <cols>
    <col min="1" max="1" width="6.875" style="0" customWidth="1"/>
    <col min="2" max="2" width="8.75390625" style="542" customWidth="1"/>
    <col min="3" max="3" width="56.625" style="0" customWidth="1"/>
    <col min="4" max="5" width="13.375" style="0" customWidth="1"/>
    <col min="6" max="6" width="13.75390625" style="0" bestFit="1" customWidth="1"/>
  </cols>
  <sheetData>
    <row r="1" spans="2:5" ht="15.75">
      <c r="B1" s="607" t="s">
        <v>97</v>
      </c>
      <c r="C1" s="627"/>
      <c r="D1" s="627"/>
      <c r="E1" s="627"/>
    </row>
    <row r="2" spans="2:3" ht="16.5" thickBot="1">
      <c r="B2" s="536" t="s">
        <v>61</v>
      </c>
      <c r="C2" s="49"/>
    </row>
    <row r="3" spans="2:5" ht="26.25" thickBot="1">
      <c r="B3" s="52" t="s">
        <v>62</v>
      </c>
      <c r="C3" s="53" t="s">
        <v>63</v>
      </c>
      <c r="D3" s="54" t="s">
        <v>93</v>
      </c>
      <c r="E3" s="98"/>
    </row>
    <row r="4" spans="2:4" ht="13.5" thickBot="1">
      <c r="B4" s="52">
        <v>1</v>
      </c>
      <c r="C4" s="53">
        <v>2</v>
      </c>
      <c r="D4" s="54">
        <v>5</v>
      </c>
    </row>
    <row r="5" spans="2:4" ht="13.5" thickBot="1">
      <c r="B5" s="537" t="s">
        <v>2</v>
      </c>
      <c r="C5" s="215" t="s">
        <v>268</v>
      </c>
      <c r="D5" s="216">
        <f>SUM(D6+D12)</f>
        <v>582035</v>
      </c>
    </row>
    <row r="6" spans="2:4" ht="13.5" thickBot="1">
      <c r="B6" s="538" t="s">
        <v>6</v>
      </c>
      <c r="C6" s="60" t="s">
        <v>140</v>
      </c>
      <c r="D6" s="217">
        <f>SUM(D7:D11)</f>
        <v>325849</v>
      </c>
    </row>
    <row r="7" spans="2:4" ht="13.5" thickBot="1">
      <c r="B7" s="537" t="s">
        <v>10</v>
      </c>
      <c r="C7" s="58" t="s">
        <v>269</v>
      </c>
      <c r="D7" s="212">
        <v>153908</v>
      </c>
    </row>
    <row r="8" spans="2:4" ht="26.25" thickBot="1">
      <c r="B8" s="538" t="s">
        <v>4</v>
      </c>
      <c r="C8" s="56" t="s">
        <v>270</v>
      </c>
      <c r="D8" s="213">
        <v>105543</v>
      </c>
    </row>
    <row r="9" spans="2:4" ht="13.5" thickBot="1">
      <c r="B9" s="537" t="s">
        <v>7</v>
      </c>
      <c r="C9" s="56" t="s">
        <v>271</v>
      </c>
      <c r="D9" s="213">
        <v>6249</v>
      </c>
    </row>
    <row r="10" spans="2:4" ht="13.5" thickBot="1">
      <c r="B10" s="538" t="s">
        <v>11</v>
      </c>
      <c r="C10" s="56" t="s">
        <v>272</v>
      </c>
      <c r="D10" s="213">
        <v>10977</v>
      </c>
    </row>
    <row r="11" spans="2:4" ht="13.5" thickBot="1">
      <c r="B11" s="537" t="s">
        <v>5</v>
      </c>
      <c r="C11" s="56" t="s">
        <v>273</v>
      </c>
      <c r="D11" s="213">
        <v>49172</v>
      </c>
    </row>
    <row r="12" spans="2:4" ht="26.25" thickBot="1">
      <c r="B12" s="538" t="s">
        <v>13</v>
      </c>
      <c r="C12" s="56" t="s">
        <v>274</v>
      </c>
      <c r="D12" s="213">
        <v>256186</v>
      </c>
    </row>
    <row r="13" spans="2:4" ht="26.25" thickBot="1">
      <c r="B13" s="537" t="s">
        <v>8</v>
      </c>
      <c r="C13" s="259" t="s">
        <v>142</v>
      </c>
      <c r="D13" s="260">
        <f>SUM(D15+D14)</f>
        <v>183193</v>
      </c>
    </row>
    <row r="14" spans="2:4" ht="13.5" thickBot="1">
      <c r="B14" s="538" t="s">
        <v>3</v>
      </c>
      <c r="C14" s="59" t="s">
        <v>275</v>
      </c>
      <c r="D14" s="213">
        <v>51512</v>
      </c>
    </row>
    <row r="15" spans="2:4" ht="26.25" thickBot="1">
      <c r="B15" s="537" t="s">
        <v>9</v>
      </c>
      <c r="C15" s="59" t="s">
        <v>276</v>
      </c>
      <c r="D15" s="213">
        <v>131681</v>
      </c>
    </row>
    <row r="16" spans="2:4" ht="13.5" thickBot="1">
      <c r="B16" s="538" t="s">
        <v>29</v>
      </c>
      <c r="C16" s="96" t="s">
        <v>277</v>
      </c>
      <c r="D16" s="97">
        <f>SUM(D17+D18+D22)</f>
        <v>69220</v>
      </c>
    </row>
    <row r="17" spans="2:4" ht="13.5" thickBot="1">
      <c r="B17" s="537" t="s">
        <v>17</v>
      </c>
      <c r="C17" s="123" t="s">
        <v>278</v>
      </c>
      <c r="D17" s="212">
        <v>14250</v>
      </c>
    </row>
    <row r="18" spans="2:4" ht="13.5" thickBot="1">
      <c r="B18" s="538" t="s">
        <v>67</v>
      </c>
      <c r="C18" s="122" t="s">
        <v>279</v>
      </c>
      <c r="D18" s="213">
        <f>SUM(D19:D21)</f>
        <v>50958</v>
      </c>
    </row>
    <row r="19" spans="2:4" ht="13.5" thickBot="1">
      <c r="B19" s="537" t="s">
        <v>70</v>
      </c>
      <c r="C19" s="122" t="s">
        <v>280</v>
      </c>
      <c r="D19" s="213">
        <v>41400</v>
      </c>
    </row>
    <row r="20" spans="2:4" ht="13.5" thickBot="1">
      <c r="B20" s="538" t="s">
        <v>68</v>
      </c>
      <c r="C20" s="122" t="s">
        <v>281</v>
      </c>
      <c r="D20" s="213">
        <v>7548</v>
      </c>
    </row>
    <row r="21" spans="2:4" ht="26.25" thickBot="1">
      <c r="B21" s="537" t="s">
        <v>69</v>
      </c>
      <c r="C21" s="122" t="s">
        <v>130</v>
      </c>
      <c r="D21" s="213">
        <v>2010</v>
      </c>
    </row>
    <row r="22" spans="2:4" ht="13.5" thickBot="1">
      <c r="B22" s="538" t="s">
        <v>71</v>
      </c>
      <c r="C22" s="122" t="s">
        <v>282</v>
      </c>
      <c r="D22" s="213">
        <v>4012</v>
      </c>
    </row>
    <row r="23" spans="2:4" s="84" customFormat="1" ht="13.5" thickBot="1">
      <c r="B23" s="537" t="s">
        <v>72</v>
      </c>
      <c r="C23" s="543" t="s">
        <v>132</v>
      </c>
      <c r="D23" s="544">
        <v>22634</v>
      </c>
    </row>
    <row r="24" spans="2:4" s="84" customFormat="1" ht="13.5" thickBot="1">
      <c r="B24" s="538" t="s">
        <v>73</v>
      </c>
      <c r="C24" s="545" t="s">
        <v>283</v>
      </c>
      <c r="D24" s="546"/>
    </row>
    <row r="25" spans="2:4" s="84" customFormat="1" ht="13.5" thickBot="1">
      <c r="B25" s="537" t="s">
        <v>16</v>
      </c>
      <c r="C25" s="543" t="s">
        <v>284</v>
      </c>
      <c r="D25" s="544">
        <v>1991</v>
      </c>
    </row>
    <row r="26" spans="2:4" s="84" customFormat="1" ht="13.5" thickBot="1">
      <c r="B26" s="538" t="s">
        <v>74</v>
      </c>
      <c r="C26" s="543" t="s">
        <v>144</v>
      </c>
      <c r="D26" s="544">
        <f>SUM(D27:D28)</f>
        <v>1096</v>
      </c>
    </row>
    <row r="27" spans="2:4" ht="26.25" thickBot="1">
      <c r="B27" s="537" t="s">
        <v>75</v>
      </c>
      <c r="C27" s="122" t="s">
        <v>285</v>
      </c>
      <c r="D27" s="213">
        <v>16</v>
      </c>
    </row>
    <row r="28" spans="2:4" ht="13.5" thickBot="1">
      <c r="B28" s="538" t="s">
        <v>76</v>
      </c>
      <c r="C28" s="122" t="s">
        <v>286</v>
      </c>
      <c r="D28" s="213">
        <v>1080</v>
      </c>
    </row>
    <row r="29" spans="2:4" ht="13.5" thickBot="1">
      <c r="B29" s="537"/>
      <c r="C29" s="55" t="s">
        <v>287</v>
      </c>
      <c r="D29" s="211">
        <f>SUM(D26+D25+D23+D16+D13+D5)</f>
        <v>860169</v>
      </c>
    </row>
    <row r="30" spans="2:4" s="84" customFormat="1" ht="13.5" thickBot="1">
      <c r="B30" s="538" t="s">
        <v>87</v>
      </c>
      <c r="C30" s="547" t="s">
        <v>152</v>
      </c>
      <c r="D30" s="544">
        <f>SUM(D31+D32)</f>
        <v>323566</v>
      </c>
    </row>
    <row r="31" spans="2:4" ht="13.5" thickBot="1">
      <c r="B31" s="537" t="s">
        <v>88</v>
      </c>
      <c r="C31" s="56" t="s">
        <v>288</v>
      </c>
      <c r="D31" s="213">
        <v>234932</v>
      </c>
    </row>
    <row r="32" spans="2:4" ht="13.5" thickBot="1">
      <c r="B32" s="575" t="s">
        <v>289</v>
      </c>
      <c r="C32" s="57" t="s">
        <v>148</v>
      </c>
      <c r="D32" s="214">
        <v>88634</v>
      </c>
    </row>
    <row r="33" spans="2:3" ht="12.75">
      <c r="B33" s="98"/>
      <c r="C33" s="102"/>
    </row>
    <row r="34" spans="2:3" ht="12.75">
      <c r="B34" s="628" t="s">
        <v>64</v>
      </c>
      <c r="C34" s="628"/>
    </row>
    <row r="35" spans="2:3" ht="13.5" thickBot="1">
      <c r="B35" s="541"/>
      <c r="C35" s="61"/>
    </row>
    <row r="36" spans="2:4" ht="26.25" thickBot="1">
      <c r="B36" s="52" t="s">
        <v>65</v>
      </c>
      <c r="C36" s="53" t="s">
        <v>66</v>
      </c>
      <c r="D36" s="54" t="s">
        <v>93</v>
      </c>
    </row>
    <row r="37" spans="2:4" ht="13.5" thickBot="1">
      <c r="B37" s="52">
        <v>1</v>
      </c>
      <c r="C37" s="53">
        <v>2</v>
      </c>
      <c r="D37" s="54">
        <v>5</v>
      </c>
    </row>
    <row r="38" spans="2:4" ht="13.5" thickBot="1">
      <c r="B38" s="537" t="s">
        <v>2</v>
      </c>
      <c r="C38" s="62" t="s">
        <v>290</v>
      </c>
      <c r="D38" s="63">
        <f>SUM(D39+D40)</f>
        <v>328741</v>
      </c>
    </row>
    <row r="39" spans="2:4" ht="12.75">
      <c r="B39" s="538" t="s">
        <v>6</v>
      </c>
      <c r="C39" s="60" t="s">
        <v>249</v>
      </c>
      <c r="D39" s="64">
        <v>305620</v>
      </c>
    </row>
    <row r="40" spans="2:4" ht="12.75">
      <c r="B40" s="540" t="s">
        <v>10</v>
      </c>
      <c r="C40" s="56" t="s">
        <v>291</v>
      </c>
      <c r="D40" s="65">
        <v>23121</v>
      </c>
    </row>
    <row r="41" spans="2:4" s="550" customFormat="1" ht="25.5">
      <c r="B41" s="540" t="s">
        <v>4</v>
      </c>
      <c r="C41" s="549" t="s">
        <v>222</v>
      </c>
      <c r="D41" s="548">
        <v>55349</v>
      </c>
    </row>
    <row r="42" spans="2:4" s="550" customFormat="1" ht="12.75">
      <c r="B42" s="540" t="s">
        <v>7</v>
      </c>
      <c r="C42" s="549" t="s">
        <v>183</v>
      </c>
      <c r="D42" s="548">
        <v>140247</v>
      </c>
    </row>
    <row r="43" spans="2:4" s="550" customFormat="1" ht="12.75">
      <c r="B43" s="540" t="s">
        <v>11</v>
      </c>
      <c r="C43" s="549" t="s">
        <v>292</v>
      </c>
      <c r="D43" s="548">
        <v>128964</v>
      </c>
    </row>
    <row r="44" spans="2:4" s="550" customFormat="1" ht="12.75">
      <c r="B44" s="540" t="s">
        <v>299</v>
      </c>
      <c r="C44" s="554" t="s">
        <v>293</v>
      </c>
      <c r="D44" s="548">
        <v>89270</v>
      </c>
    </row>
    <row r="45" spans="2:4" s="550" customFormat="1" ht="12.75">
      <c r="B45" s="540" t="s">
        <v>13</v>
      </c>
      <c r="C45" s="549" t="s">
        <v>189</v>
      </c>
      <c r="D45" s="548">
        <f>SUM(D47+D46)</f>
        <v>131931</v>
      </c>
    </row>
    <row r="46" spans="2:4" ht="12.75">
      <c r="B46" s="540" t="s">
        <v>8</v>
      </c>
      <c r="C46" s="258" t="s">
        <v>295</v>
      </c>
      <c r="D46" s="66">
        <v>201</v>
      </c>
    </row>
    <row r="47" spans="2:4" ht="13.5" thickBot="1">
      <c r="B47" s="540" t="s">
        <v>3</v>
      </c>
      <c r="C47" s="67" t="s">
        <v>294</v>
      </c>
      <c r="D47" s="68">
        <v>131730</v>
      </c>
    </row>
    <row r="48" spans="2:6" ht="13.5" thickBot="1">
      <c r="B48" s="52" t="s">
        <v>9</v>
      </c>
      <c r="C48" s="69" t="s">
        <v>298</v>
      </c>
      <c r="D48" s="90">
        <v>152767</v>
      </c>
      <c r="F48" s="120"/>
    </row>
    <row r="49" spans="2:4" s="550" customFormat="1" ht="12.75">
      <c r="B49" s="539" t="s">
        <v>29</v>
      </c>
      <c r="C49" s="553" t="s">
        <v>296</v>
      </c>
      <c r="D49" s="552">
        <v>63604</v>
      </c>
    </row>
    <row r="50" spans="2:4" s="550" customFormat="1" ht="12.75">
      <c r="B50" s="539" t="s">
        <v>17</v>
      </c>
      <c r="C50" s="549" t="s">
        <v>187</v>
      </c>
      <c r="D50" s="551">
        <v>1887</v>
      </c>
    </row>
    <row r="51" spans="2:4" s="550" customFormat="1" ht="12.75">
      <c r="B51" s="539" t="s">
        <v>67</v>
      </c>
      <c r="C51" s="549" t="s">
        <v>198</v>
      </c>
      <c r="D51" s="551">
        <f>SUM(D53+D52)</f>
        <v>90975</v>
      </c>
    </row>
    <row r="52" spans="2:4" ht="12.75">
      <c r="B52" s="539" t="s">
        <v>70</v>
      </c>
      <c r="C52" s="56" t="s">
        <v>191</v>
      </c>
      <c r="D52" s="65"/>
    </row>
    <row r="53" spans="2:4" ht="13.5" thickBot="1">
      <c r="B53" s="539" t="s">
        <v>68</v>
      </c>
      <c r="C53" s="56" t="s">
        <v>192</v>
      </c>
      <c r="D53" s="65">
        <v>90975</v>
      </c>
    </row>
    <row r="54" spans="2:4" ht="13.5" thickBot="1">
      <c r="B54" s="52"/>
      <c r="C54" s="69" t="s">
        <v>297</v>
      </c>
      <c r="D54" s="70">
        <f>SUM(D38+D41+D42+D43+D44+D45+D48+D49+D50+D51)</f>
        <v>1183735</v>
      </c>
    </row>
    <row r="55" spans="2:4" ht="14.25" customHeight="1" thickBot="1">
      <c r="B55" s="629" t="s">
        <v>100</v>
      </c>
      <c r="C55" s="630"/>
      <c r="D55" s="363">
        <f>D54</f>
        <v>1183735</v>
      </c>
    </row>
    <row r="56" spans="2:4" ht="15" customHeight="1" thickBot="1">
      <c r="B56" s="629" t="s">
        <v>101</v>
      </c>
      <c r="C56" s="630"/>
      <c r="D56" s="363">
        <f>SUM(D29+D30)</f>
        <v>1183735</v>
      </c>
    </row>
  </sheetData>
  <sheetProtection/>
  <mergeCells count="4">
    <mergeCell ref="B1:E1"/>
    <mergeCell ref="B34:C34"/>
    <mergeCell ref="B55:C55"/>
    <mergeCell ref="B56:C56"/>
  </mergeCells>
  <printOptions/>
  <pageMargins left="0.7874015748031497" right="0.7874015748031497" top="0.3937007874015748" bottom="0.3937007874015748" header="0" footer="0"/>
  <pageSetup horizontalDpi="600" verticalDpi="600" orientation="portrait" paperSize="9" scale="64" r:id="rId1"/>
  <headerFooter alignWithMargins="0">
    <oddHeader>&amp;R7.sz. melléklet
..../2014. (...) Egyek Önk.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view="pageLayout" workbookViewId="0" topLeftCell="B9">
      <selection activeCell="I28" sqref="I28"/>
    </sheetView>
  </sheetViews>
  <sheetFormatPr defaultColWidth="9.00390625" defaultRowHeight="12.75"/>
  <cols>
    <col min="1" max="1" width="49.375" style="0" bestFit="1" customWidth="1"/>
    <col min="2" max="2" width="12.625" style="0" customWidth="1"/>
    <col min="3" max="3" width="18.625" style="0" customWidth="1"/>
    <col min="4" max="4" width="16.375" style="0" customWidth="1"/>
    <col min="5" max="6" width="16.125" style="0" customWidth="1"/>
    <col min="7" max="7" width="15.625" style="0" customWidth="1"/>
    <col min="8" max="9" width="17.375" style="0" customWidth="1"/>
    <col min="10" max="10" width="17.875" style="0" customWidth="1"/>
  </cols>
  <sheetData>
    <row r="1" spans="1:10" ht="15.75" customHeight="1">
      <c r="A1" s="586" t="s">
        <v>123</v>
      </c>
      <c r="B1" s="586"/>
      <c r="C1" s="586"/>
      <c r="D1" s="586"/>
      <c r="E1" s="586"/>
      <c r="F1" s="586"/>
      <c r="G1" s="586"/>
      <c r="H1" s="586"/>
      <c r="I1" s="586"/>
      <c r="J1" s="586"/>
    </row>
    <row r="2" spans="1:10" ht="12.75">
      <c r="A2" s="586"/>
      <c r="B2" s="586"/>
      <c r="C2" s="586"/>
      <c r="D2" s="586"/>
      <c r="E2" s="586"/>
      <c r="F2" s="586"/>
      <c r="G2" s="586"/>
      <c r="H2" s="586"/>
      <c r="I2" s="586"/>
      <c r="J2" s="586"/>
    </row>
    <row r="5" ht="13.5" thickBot="1"/>
    <row r="6" spans="1:10" ht="86.25" customHeight="1" thickBot="1">
      <c r="A6" s="587" t="s">
        <v>158</v>
      </c>
      <c r="B6" s="160" t="s">
        <v>134</v>
      </c>
      <c r="C6" s="160" t="s">
        <v>142</v>
      </c>
      <c r="D6" s="160" t="s">
        <v>156</v>
      </c>
      <c r="E6" s="160" t="s">
        <v>132</v>
      </c>
      <c r="F6" s="160" t="s">
        <v>157</v>
      </c>
      <c r="G6" s="160" t="s">
        <v>154</v>
      </c>
      <c r="H6" s="160" t="s">
        <v>144</v>
      </c>
      <c r="I6" s="160" t="s">
        <v>152</v>
      </c>
      <c r="J6" s="161" t="s">
        <v>14</v>
      </c>
    </row>
    <row r="7" spans="1:10" ht="25.5" customHeight="1" thickBot="1">
      <c r="A7" s="588"/>
      <c r="B7" s="194" t="s">
        <v>108</v>
      </c>
      <c r="C7" s="194" t="s">
        <v>108</v>
      </c>
      <c r="D7" s="194" t="s">
        <v>108</v>
      </c>
      <c r="E7" s="194" t="s">
        <v>108</v>
      </c>
      <c r="F7" s="194" t="s">
        <v>108</v>
      </c>
      <c r="G7" s="194" t="s">
        <v>108</v>
      </c>
      <c r="H7" s="194" t="s">
        <v>108</v>
      </c>
      <c r="I7" s="194" t="s">
        <v>108</v>
      </c>
      <c r="J7" s="194" t="s">
        <v>108</v>
      </c>
    </row>
    <row r="8" spans="1:10" s="83" customFormat="1" ht="12.75">
      <c r="A8" s="371" t="s">
        <v>159</v>
      </c>
      <c r="B8" s="368"/>
      <c r="C8" s="368">
        <v>9</v>
      </c>
      <c r="D8" s="368"/>
      <c r="E8" s="368"/>
      <c r="F8" s="368"/>
      <c r="G8" s="368"/>
      <c r="H8" s="368">
        <v>1080</v>
      </c>
      <c r="I8" s="372">
        <v>5071</v>
      </c>
      <c r="J8" s="373">
        <f aca="true" t="shared" si="0" ref="J8:J28">SUM(B8:I8)</f>
        <v>6160</v>
      </c>
    </row>
    <row r="9" spans="1:10" s="83" customFormat="1" ht="12.75">
      <c r="A9" s="371" t="s">
        <v>199</v>
      </c>
      <c r="B9" s="368"/>
      <c r="C9" s="368"/>
      <c r="D9" s="368"/>
      <c r="E9" s="368"/>
      <c r="F9" s="368"/>
      <c r="G9" s="368"/>
      <c r="H9" s="368"/>
      <c r="I9" s="372">
        <v>2324</v>
      </c>
      <c r="J9" s="373">
        <f t="shared" si="0"/>
        <v>2324</v>
      </c>
    </row>
    <row r="10" spans="1:10" s="83" customFormat="1" ht="21.75">
      <c r="A10" s="374" t="s">
        <v>173</v>
      </c>
      <c r="B10" s="368"/>
      <c r="C10" s="368"/>
      <c r="D10" s="368"/>
      <c r="E10" s="368">
        <v>4</v>
      </c>
      <c r="F10" s="368"/>
      <c r="G10" s="368"/>
      <c r="H10" s="368"/>
      <c r="I10" s="372"/>
      <c r="J10" s="373">
        <f t="shared" si="0"/>
        <v>4</v>
      </c>
    </row>
    <row r="11" spans="1:10" s="83" customFormat="1" ht="12.75">
      <c r="A11" s="371" t="s">
        <v>160</v>
      </c>
      <c r="B11" s="368"/>
      <c r="C11" s="368">
        <v>77350</v>
      </c>
      <c r="D11" s="368"/>
      <c r="E11" s="368"/>
      <c r="F11" s="368"/>
      <c r="G11" s="368"/>
      <c r="H11" s="368"/>
      <c r="I11" s="372">
        <v>1657</v>
      </c>
      <c r="J11" s="373">
        <f t="shared" si="0"/>
        <v>79007</v>
      </c>
    </row>
    <row r="12" spans="1:10" s="83" customFormat="1" ht="12.75">
      <c r="A12" s="375" t="s">
        <v>161</v>
      </c>
      <c r="B12" s="368"/>
      <c r="C12" s="368"/>
      <c r="D12" s="368"/>
      <c r="E12" s="368">
        <v>3162</v>
      </c>
      <c r="F12" s="368"/>
      <c r="G12" s="368"/>
      <c r="H12" s="368"/>
      <c r="I12" s="372"/>
      <c r="J12" s="373">
        <f t="shared" si="0"/>
        <v>3162</v>
      </c>
    </row>
    <row r="13" spans="1:10" s="83" customFormat="1" ht="24" customHeight="1">
      <c r="A13" s="376" t="s">
        <v>162</v>
      </c>
      <c r="B13" s="368"/>
      <c r="C13" s="368"/>
      <c r="D13" s="368"/>
      <c r="E13" s="368">
        <v>8044</v>
      </c>
      <c r="F13" s="368"/>
      <c r="G13" s="368"/>
      <c r="H13" s="368"/>
      <c r="I13" s="372">
        <v>1633</v>
      </c>
      <c r="J13" s="373">
        <f t="shared" si="0"/>
        <v>9677</v>
      </c>
    </row>
    <row r="14" spans="1:10" s="83" customFormat="1" ht="12.75">
      <c r="A14" s="371" t="s">
        <v>163</v>
      </c>
      <c r="B14" s="368">
        <v>4983</v>
      </c>
      <c r="C14" s="368">
        <v>21093</v>
      </c>
      <c r="D14" s="368"/>
      <c r="E14" s="368">
        <v>3349</v>
      </c>
      <c r="F14" s="368"/>
      <c r="G14" s="368"/>
      <c r="H14" s="368">
        <v>16</v>
      </c>
      <c r="I14" s="372">
        <v>175</v>
      </c>
      <c r="J14" s="373">
        <f t="shared" si="0"/>
        <v>29616</v>
      </c>
    </row>
    <row r="15" spans="1:10" s="379" customFormat="1" ht="12.75">
      <c r="A15" s="371" t="s">
        <v>164</v>
      </c>
      <c r="B15" s="368">
        <v>325849</v>
      </c>
      <c r="C15" s="368">
        <v>52512</v>
      </c>
      <c r="D15" s="368"/>
      <c r="E15" s="377"/>
      <c r="F15" s="368"/>
      <c r="G15" s="377"/>
      <c r="H15" s="377"/>
      <c r="I15" s="378"/>
      <c r="J15" s="373">
        <f t="shared" si="0"/>
        <v>378361</v>
      </c>
    </row>
    <row r="16" spans="1:10" s="83" customFormat="1" ht="24.75" customHeight="1">
      <c r="A16" s="376" t="s">
        <v>165</v>
      </c>
      <c r="B16" s="368"/>
      <c r="C16" s="368"/>
      <c r="D16" s="368">
        <v>69220</v>
      </c>
      <c r="E16" s="368"/>
      <c r="F16" s="368"/>
      <c r="G16" s="368"/>
      <c r="H16" s="368"/>
      <c r="I16" s="372">
        <v>2024</v>
      </c>
      <c r="J16" s="373">
        <f t="shared" si="0"/>
        <v>71244</v>
      </c>
    </row>
    <row r="17" spans="1:10" s="83" customFormat="1" ht="12.75">
      <c r="A17" s="371" t="s">
        <v>166</v>
      </c>
      <c r="B17" s="380"/>
      <c r="C17" s="380"/>
      <c r="D17" s="381"/>
      <c r="E17" s="380"/>
      <c r="F17" s="382"/>
      <c r="G17" s="383"/>
      <c r="H17" s="381"/>
      <c r="I17" s="384">
        <v>234932</v>
      </c>
      <c r="J17" s="373">
        <f t="shared" si="0"/>
        <v>234932</v>
      </c>
    </row>
    <row r="18" spans="1:10" s="83" customFormat="1" ht="12.75">
      <c r="A18" s="371" t="s">
        <v>167</v>
      </c>
      <c r="B18" s="385"/>
      <c r="C18" s="381"/>
      <c r="D18" s="381"/>
      <c r="E18" s="385"/>
      <c r="F18" s="382"/>
      <c r="G18" s="381"/>
      <c r="H18" s="381"/>
      <c r="I18" s="386">
        <v>6157</v>
      </c>
      <c r="J18" s="373">
        <f t="shared" si="0"/>
        <v>6157</v>
      </c>
    </row>
    <row r="19" spans="1:10" s="83" customFormat="1" ht="12.75">
      <c r="A19" s="387" t="s">
        <v>168</v>
      </c>
      <c r="B19" s="370"/>
      <c r="C19" s="370">
        <v>9260</v>
      </c>
      <c r="D19" s="388"/>
      <c r="E19" s="370">
        <v>29</v>
      </c>
      <c r="F19" s="389"/>
      <c r="G19" s="388"/>
      <c r="H19" s="390"/>
      <c r="I19" s="391"/>
      <c r="J19" s="373">
        <f t="shared" si="0"/>
        <v>9289</v>
      </c>
    </row>
    <row r="20" spans="1:10" s="83" customFormat="1" ht="12.75">
      <c r="A20" s="387" t="s">
        <v>240</v>
      </c>
      <c r="B20" s="370"/>
      <c r="C20" s="370"/>
      <c r="D20" s="388"/>
      <c r="E20" s="370"/>
      <c r="F20" s="389"/>
      <c r="G20" s="388">
        <v>641</v>
      </c>
      <c r="H20" s="390"/>
      <c r="I20" s="391"/>
      <c r="J20" s="373">
        <f t="shared" si="0"/>
        <v>641</v>
      </c>
    </row>
    <row r="21" spans="1:10" s="83" customFormat="1" ht="12.75">
      <c r="A21" s="387" t="s">
        <v>169</v>
      </c>
      <c r="B21" s="369">
        <v>96800</v>
      </c>
      <c r="C21" s="369">
        <v>13393</v>
      </c>
      <c r="D21" s="388"/>
      <c r="E21" s="369">
        <v>1995</v>
      </c>
      <c r="F21" s="389"/>
      <c r="G21" s="388"/>
      <c r="H21" s="390"/>
      <c r="I21" s="392">
        <v>12011</v>
      </c>
      <c r="J21" s="373">
        <f t="shared" si="0"/>
        <v>124199</v>
      </c>
    </row>
    <row r="22" spans="1:10" s="83" customFormat="1" ht="12.75">
      <c r="A22" s="387" t="s">
        <v>170</v>
      </c>
      <c r="B22" s="369">
        <v>138940</v>
      </c>
      <c r="C22" s="369">
        <v>9576</v>
      </c>
      <c r="D22" s="388"/>
      <c r="E22" s="369"/>
      <c r="F22" s="389"/>
      <c r="G22" s="388"/>
      <c r="H22" s="390"/>
      <c r="I22" s="392">
        <v>53001</v>
      </c>
      <c r="J22" s="373">
        <f t="shared" si="0"/>
        <v>201517</v>
      </c>
    </row>
    <row r="23" spans="1:10" s="83" customFormat="1" ht="12.75">
      <c r="A23" s="387" t="s">
        <v>238</v>
      </c>
      <c r="B23" s="369">
        <v>2511</v>
      </c>
      <c r="C23" s="369"/>
      <c r="D23" s="388"/>
      <c r="E23" s="369">
        <v>298</v>
      </c>
      <c r="F23" s="389"/>
      <c r="G23" s="388"/>
      <c r="H23" s="390"/>
      <c r="I23" s="392"/>
      <c r="J23" s="373">
        <f t="shared" si="0"/>
        <v>2809</v>
      </c>
    </row>
    <row r="24" spans="1:10" s="83" customFormat="1" ht="12.75">
      <c r="A24" s="387" t="s">
        <v>206</v>
      </c>
      <c r="B24" s="369">
        <v>3847</v>
      </c>
      <c r="C24" s="369"/>
      <c r="D24" s="388"/>
      <c r="E24" s="369">
        <v>1597</v>
      </c>
      <c r="F24" s="389"/>
      <c r="G24" s="388"/>
      <c r="H24" s="390"/>
      <c r="I24" s="392"/>
      <c r="J24" s="373">
        <f t="shared" si="0"/>
        <v>5444</v>
      </c>
    </row>
    <row r="25" spans="1:10" s="83" customFormat="1" ht="12.75">
      <c r="A25" s="387" t="s">
        <v>239</v>
      </c>
      <c r="B25" s="369"/>
      <c r="C25" s="369"/>
      <c r="D25" s="388"/>
      <c r="E25" s="369"/>
      <c r="F25" s="389"/>
      <c r="G25" s="388"/>
      <c r="H25" s="390"/>
      <c r="I25" s="392">
        <v>500</v>
      </c>
      <c r="J25" s="373">
        <f t="shared" si="0"/>
        <v>500</v>
      </c>
    </row>
    <row r="26" spans="1:10" s="83" customFormat="1" ht="12.75">
      <c r="A26" s="387" t="s">
        <v>171</v>
      </c>
      <c r="B26" s="370">
        <v>4882</v>
      </c>
      <c r="C26" s="370"/>
      <c r="D26" s="388"/>
      <c r="E26" s="370">
        <v>17</v>
      </c>
      <c r="F26" s="389"/>
      <c r="G26" s="388">
        <v>1350</v>
      </c>
      <c r="H26" s="390"/>
      <c r="I26" s="391">
        <v>2500</v>
      </c>
      <c r="J26" s="373">
        <f t="shared" si="0"/>
        <v>8749</v>
      </c>
    </row>
    <row r="27" spans="1:10" s="83" customFormat="1" ht="13.5" thickBot="1">
      <c r="A27" s="387" t="s">
        <v>172</v>
      </c>
      <c r="B27" s="393"/>
      <c r="C27" s="394"/>
      <c r="D27" s="394"/>
      <c r="E27" s="393">
        <v>1000</v>
      </c>
      <c r="F27" s="395"/>
      <c r="G27" s="396"/>
      <c r="H27" s="397"/>
      <c r="I27" s="392">
        <v>1581</v>
      </c>
      <c r="J27" s="373">
        <f t="shared" si="0"/>
        <v>2581</v>
      </c>
    </row>
    <row r="28" spans="1:10" s="402" customFormat="1" ht="13.5" thickBot="1">
      <c r="A28" s="398" t="s">
        <v>14</v>
      </c>
      <c r="B28" s="399">
        <f>SUM(B8:B27)</f>
        <v>577812</v>
      </c>
      <c r="C28" s="400">
        <f aca="true" t="shared" si="1" ref="C28:H28">SUM(C8:C27)</f>
        <v>183193</v>
      </c>
      <c r="D28" s="399">
        <f t="shared" si="1"/>
        <v>69220</v>
      </c>
      <c r="E28" s="400">
        <f t="shared" si="1"/>
        <v>19495</v>
      </c>
      <c r="F28" s="400">
        <f t="shared" si="1"/>
        <v>0</v>
      </c>
      <c r="G28" s="399">
        <f>SUM(G8:G27)</f>
        <v>1991</v>
      </c>
      <c r="H28" s="400">
        <f t="shared" si="1"/>
        <v>1096</v>
      </c>
      <c r="I28" s="401">
        <f>SUM(I8:I27)</f>
        <v>323566</v>
      </c>
      <c r="J28" s="364">
        <f t="shared" si="0"/>
        <v>1176373</v>
      </c>
    </row>
    <row r="29" s="83" customFormat="1" ht="12.75"/>
  </sheetData>
  <sheetProtection/>
  <mergeCells count="2">
    <mergeCell ref="A1:J2"/>
    <mergeCell ref="A6:A7"/>
  </mergeCells>
  <printOptions/>
  <pageMargins left="0.75" right="0.75" top="1" bottom="1" header="0.5" footer="0.5"/>
  <pageSetup horizontalDpi="600" verticalDpi="600" orientation="landscape" paperSize="9" scale="64" r:id="rId1"/>
  <headerFooter alignWithMargins="0">
    <oddHeader>&amp;R2/1.sz. melléklete
...../2014. (......) Egyek Önk.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3:Q32"/>
  <sheetViews>
    <sheetView view="pageLayout" workbookViewId="0" topLeftCell="A1">
      <selection activeCell="P32" sqref="P32"/>
    </sheetView>
  </sheetViews>
  <sheetFormatPr defaultColWidth="9.00390625" defaultRowHeight="12.75"/>
  <cols>
    <col min="1" max="1" width="31.125" style="0" customWidth="1"/>
  </cols>
  <sheetData>
    <row r="3" spans="1:15" ht="18">
      <c r="A3" s="631" t="s">
        <v>99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</row>
    <row r="4" spans="1:15" ht="18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18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ht="12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12.75">
      <c r="A7" s="42" t="s">
        <v>0</v>
      </c>
      <c r="B7" s="43" t="s">
        <v>44</v>
      </c>
      <c r="C7" s="43" t="s">
        <v>45</v>
      </c>
      <c r="D7" s="43" t="s">
        <v>46</v>
      </c>
      <c r="E7" s="43" t="s">
        <v>47</v>
      </c>
      <c r="F7" s="43" t="s">
        <v>48</v>
      </c>
      <c r="G7" s="43" t="s">
        <v>49</v>
      </c>
      <c r="H7" s="43" t="s">
        <v>50</v>
      </c>
      <c r="I7" s="43" t="s">
        <v>51</v>
      </c>
      <c r="J7" s="43" t="s">
        <v>52</v>
      </c>
      <c r="K7" s="43" t="s">
        <v>53</v>
      </c>
      <c r="L7" s="43" t="s">
        <v>54</v>
      </c>
      <c r="M7" s="43" t="s">
        <v>55</v>
      </c>
      <c r="N7" s="43" t="s">
        <v>56</v>
      </c>
      <c r="O7" s="43" t="s">
        <v>28</v>
      </c>
    </row>
    <row r="8" spans="1:15" ht="12.75">
      <c r="A8" s="44" t="s">
        <v>57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>
        <f aca="true" t="shared" si="0" ref="O8:O16">SUM(C8:N8)</f>
        <v>0</v>
      </c>
    </row>
    <row r="9" spans="1:15" ht="35.25" customHeight="1">
      <c r="A9" s="117" t="s">
        <v>134</v>
      </c>
      <c r="B9" s="45">
        <v>343321</v>
      </c>
      <c r="C9" s="45">
        <v>35298</v>
      </c>
      <c r="D9" s="45">
        <v>63318</v>
      </c>
      <c r="E9" s="45">
        <v>63318</v>
      </c>
      <c r="F9" s="45">
        <v>63318</v>
      </c>
      <c r="G9" s="45">
        <v>63318</v>
      </c>
      <c r="H9" s="45">
        <v>63318</v>
      </c>
      <c r="I9" s="45">
        <v>63316</v>
      </c>
      <c r="J9" s="45">
        <v>72703</v>
      </c>
      <c r="K9" s="45">
        <v>23532</v>
      </c>
      <c r="L9" s="45">
        <v>23532</v>
      </c>
      <c r="M9" s="45">
        <v>23532</v>
      </c>
      <c r="N9" s="45">
        <v>23532</v>
      </c>
      <c r="O9" s="45">
        <f t="shared" si="0"/>
        <v>582035</v>
      </c>
    </row>
    <row r="10" spans="1:15" ht="29.25" customHeight="1">
      <c r="A10" s="117" t="s">
        <v>142</v>
      </c>
      <c r="B10" s="45">
        <v>80979</v>
      </c>
      <c r="C10" s="45"/>
      <c r="D10" s="45">
        <v>15678</v>
      </c>
      <c r="E10" s="45">
        <v>15678</v>
      </c>
      <c r="F10" s="45">
        <v>12782</v>
      </c>
      <c r="G10" s="45">
        <v>11678</v>
      </c>
      <c r="H10" s="45">
        <v>11678</v>
      </c>
      <c r="I10" s="45">
        <v>11678</v>
      </c>
      <c r="J10" s="45">
        <v>11678</v>
      </c>
      <c r="K10" s="45">
        <v>11679</v>
      </c>
      <c r="L10" s="45">
        <v>11679</v>
      </c>
      <c r="M10" s="45">
        <v>68985</v>
      </c>
      <c r="N10" s="45"/>
      <c r="O10" s="45">
        <f t="shared" si="0"/>
        <v>183193</v>
      </c>
    </row>
    <row r="11" spans="1:15" ht="48" customHeight="1">
      <c r="A11" s="117" t="s">
        <v>156</v>
      </c>
      <c r="B11" s="45">
        <v>68920</v>
      </c>
      <c r="C11" s="45">
        <v>5743</v>
      </c>
      <c r="D11" s="45">
        <v>5743</v>
      </c>
      <c r="E11" s="45">
        <v>5743</v>
      </c>
      <c r="F11" s="45">
        <v>5743</v>
      </c>
      <c r="G11" s="45">
        <v>6043</v>
      </c>
      <c r="H11" s="45">
        <v>5743</v>
      </c>
      <c r="I11" s="45">
        <v>5743</v>
      </c>
      <c r="J11" s="45">
        <v>5743</v>
      </c>
      <c r="K11" s="45">
        <v>5743</v>
      </c>
      <c r="L11" s="45">
        <v>5743</v>
      </c>
      <c r="M11" s="45">
        <v>5743</v>
      </c>
      <c r="N11" s="45">
        <v>5747</v>
      </c>
      <c r="O11" s="45">
        <f t="shared" si="0"/>
        <v>69220</v>
      </c>
    </row>
    <row r="12" spans="1:15" ht="12.75">
      <c r="A12" s="44" t="s">
        <v>132</v>
      </c>
      <c r="B12" s="45">
        <v>11604</v>
      </c>
      <c r="C12" s="45">
        <v>2805</v>
      </c>
      <c r="D12" s="45">
        <v>2805</v>
      </c>
      <c r="E12" s="45">
        <v>2805</v>
      </c>
      <c r="F12" s="45">
        <v>2805</v>
      </c>
      <c r="G12" s="45">
        <v>2805</v>
      </c>
      <c r="H12" s="45">
        <v>2807</v>
      </c>
      <c r="I12" s="45">
        <v>967</v>
      </c>
      <c r="J12" s="45">
        <v>967</v>
      </c>
      <c r="K12" s="45">
        <v>967</v>
      </c>
      <c r="L12" s="45">
        <v>967</v>
      </c>
      <c r="M12" s="45">
        <v>967</v>
      </c>
      <c r="N12" s="45">
        <v>967</v>
      </c>
      <c r="O12" s="45">
        <f t="shared" si="0"/>
        <v>22634</v>
      </c>
    </row>
    <row r="13" spans="1:15" ht="12.75">
      <c r="A13" s="44" t="s">
        <v>157</v>
      </c>
      <c r="B13" s="45">
        <v>0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>
        <f t="shared" si="0"/>
        <v>0</v>
      </c>
    </row>
    <row r="14" spans="1:16" ht="40.5" customHeight="1">
      <c r="A14" s="117" t="s">
        <v>154</v>
      </c>
      <c r="B14" s="45">
        <v>0</v>
      </c>
      <c r="C14" s="45"/>
      <c r="D14" s="45"/>
      <c r="E14" s="45"/>
      <c r="F14" s="45"/>
      <c r="G14" s="45">
        <v>1991</v>
      </c>
      <c r="H14" s="45"/>
      <c r="I14" s="45"/>
      <c r="J14" s="45"/>
      <c r="K14" s="45"/>
      <c r="L14" s="45"/>
      <c r="M14" s="45"/>
      <c r="N14" s="45"/>
      <c r="O14" s="45">
        <f t="shared" si="0"/>
        <v>1991</v>
      </c>
      <c r="P14" s="125"/>
    </row>
    <row r="15" spans="1:17" ht="56.25" customHeight="1">
      <c r="A15" s="117" t="s">
        <v>144</v>
      </c>
      <c r="B15" s="45">
        <v>16</v>
      </c>
      <c r="C15" s="45">
        <v>542</v>
      </c>
      <c r="D15" s="45">
        <v>542</v>
      </c>
      <c r="E15" s="45">
        <v>2</v>
      </c>
      <c r="F15" s="45">
        <v>2</v>
      </c>
      <c r="G15" s="45">
        <v>2</v>
      </c>
      <c r="H15" s="45">
        <v>2</v>
      </c>
      <c r="I15" s="45">
        <v>2</v>
      </c>
      <c r="J15" s="45">
        <v>2</v>
      </c>
      <c r="K15" s="45"/>
      <c r="L15" s="45"/>
      <c r="M15" s="45"/>
      <c r="N15" s="45"/>
      <c r="O15" s="45">
        <f t="shared" si="0"/>
        <v>1096</v>
      </c>
      <c r="Q15" s="2"/>
    </row>
    <row r="16" spans="1:16" ht="20.25" customHeight="1">
      <c r="A16" s="117" t="s">
        <v>152</v>
      </c>
      <c r="B16" s="45">
        <v>393421</v>
      </c>
      <c r="C16" s="45">
        <v>37428</v>
      </c>
      <c r="D16" s="45">
        <v>37428</v>
      </c>
      <c r="E16" s="45">
        <v>37428</v>
      </c>
      <c r="F16" s="45">
        <v>37428</v>
      </c>
      <c r="G16" s="45">
        <v>37428</v>
      </c>
      <c r="H16" s="45">
        <v>37425</v>
      </c>
      <c r="I16" s="45">
        <v>32785</v>
      </c>
      <c r="J16" s="45">
        <v>32785</v>
      </c>
      <c r="K16" s="45">
        <v>32785</v>
      </c>
      <c r="L16" s="45">
        <v>32785</v>
      </c>
      <c r="M16" s="45">
        <v>32785</v>
      </c>
      <c r="N16" s="45">
        <v>32786</v>
      </c>
      <c r="O16" s="45">
        <f t="shared" si="0"/>
        <v>421276</v>
      </c>
      <c r="P16" s="125"/>
    </row>
    <row r="17" spans="1:15" ht="12.75">
      <c r="A17" s="50" t="s">
        <v>58</v>
      </c>
      <c r="B17" s="51">
        <f aca="true" t="shared" si="1" ref="B17:O17">SUM(B9:B16)</f>
        <v>898261</v>
      </c>
      <c r="C17" s="51">
        <f t="shared" si="1"/>
        <v>81816</v>
      </c>
      <c r="D17" s="51">
        <f t="shared" si="1"/>
        <v>125514</v>
      </c>
      <c r="E17" s="51">
        <f t="shared" si="1"/>
        <v>124974</v>
      </c>
      <c r="F17" s="51">
        <f t="shared" si="1"/>
        <v>122078</v>
      </c>
      <c r="G17" s="51">
        <f t="shared" si="1"/>
        <v>123265</v>
      </c>
      <c r="H17" s="51">
        <f t="shared" si="1"/>
        <v>120973</v>
      </c>
      <c r="I17" s="51">
        <f t="shared" si="1"/>
        <v>114491</v>
      </c>
      <c r="J17" s="51">
        <f t="shared" si="1"/>
        <v>123878</v>
      </c>
      <c r="K17" s="51">
        <f t="shared" si="1"/>
        <v>74706</v>
      </c>
      <c r="L17" s="51">
        <f t="shared" si="1"/>
        <v>74706</v>
      </c>
      <c r="M17" s="51">
        <f t="shared" si="1"/>
        <v>132012</v>
      </c>
      <c r="N17" s="51">
        <f t="shared" si="1"/>
        <v>63032</v>
      </c>
      <c r="O17" s="51">
        <f t="shared" si="1"/>
        <v>1281445</v>
      </c>
    </row>
    <row r="18" spans="1:15" ht="12.75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5" ht="12.7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 ht="12.75">
      <c r="A20" s="42" t="s">
        <v>0</v>
      </c>
      <c r="B20" s="43" t="s">
        <v>44</v>
      </c>
      <c r="C20" s="43" t="s">
        <v>45</v>
      </c>
      <c r="D20" s="43" t="s">
        <v>46</v>
      </c>
      <c r="E20" s="43" t="s">
        <v>47</v>
      </c>
      <c r="F20" s="43" t="s">
        <v>48</v>
      </c>
      <c r="G20" s="43" t="s">
        <v>49</v>
      </c>
      <c r="H20" s="43" t="s">
        <v>50</v>
      </c>
      <c r="I20" s="43" t="s">
        <v>51</v>
      </c>
      <c r="J20" s="43" t="s">
        <v>52</v>
      </c>
      <c r="K20" s="43" t="s">
        <v>53</v>
      </c>
      <c r="L20" s="43" t="s">
        <v>54</v>
      </c>
      <c r="M20" s="43" t="s">
        <v>55</v>
      </c>
      <c r="N20" s="43" t="s">
        <v>56</v>
      </c>
      <c r="O20" s="43" t="s">
        <v>28</v>
      </c>
    </row>
    <row r="21" spans="1:15" ht="12.75">
      <c r="A21" s="44" t="s">
        <v>59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2" spans="1:15" ht="12.75">
      <c r="A22" s="44" t="s">
        <v>181</v>
      </c>
      <c r="B22" s="45">
        <v>146370</v>
      </c>
      <c r="C22" s="45">
        <v>42526</v>
      </c>
      <c r="D22" s="45">
        <v>42526</v>
      </c>
      <c r="E22" s="45">
        <v>42526</v>
      </c>
      <c r="F22" s="45">
        <v>42526</v>
      </c>
      <c r="G22" s="45">
        <v>42526</v>
      </c>
      <c r="H22" s="45">
        <v>42527</v>
      </c>
      <c r="I22" s="45">
        <v>12131</v>
      </c>
      <c r="J22" s="45">
        <v>12131</v>
      </c>
      <c r="K22" s="45">
        <v>12926</v>
      </c>
      <c r="L22" s="45">
        <v>12131</v>
      </c>
      <c r="M22" s="45">
        <v>12131</v>
      </c>
      <c r="N22" s="45">
        <v>12134</v>
      </c>
      <c r="O22" s="45">
        <f aca="true" t="shared" si="2" ref="O22:O31">SUM(C22:N22)</f>
        <v>328741</v>
      </c>
    </row>
    <row r="23" spans="1:15" ht="40.5" customHeight="1">
      <c r="A23" s="117" t="s">
        <v>222</v>
      </c>
      <c r="B23" s="45">
        <v>28467</v>
      </c>
      <c r="C23" s="45">
        <v>6852</v>
      </c>
      <c r="D23" s="45">
        <v>6852</v>
      </c>
      <c r="E23" s="45">
        <v>6852</v>
      </c>
      <c r="F23" s="45">
        <v>6852</v>
      </c>
      <c r="G23" s="45">
        <v>6852</v>
      </c>
      <c r="H23" s="45">
        <v>6854</v>
      </c>
      <c r="I23" s="45">
        <v>2372</v>
      </c>
      <c r="J23" s="45">
        <v>2372</v>
      </c>
      <c r="K23" s="45">
        <v>2372</v>
      </c>
      <c r="L23" s="45">
        <v>2372</v>
      </c>
      <c r="M23" s="45">
        <v>2372</v>
      </c>
      <c r="N23" s="45">
        <v>2375</v>
      </c>
      <c r="O23" s="45">
        <f t="shared" si="2"/>
        <v>55349</v>
      </c>
    </row>
    <row r="24" spans="1:15" ht="12.75">
      <c r="A24" s="44" t="s">
        <v>183</v>
      </c>
      <c r="B24" s="82">
        <v>102955</v>
      </c>
      <c r="C24" s="45">
        <v>14843</v>
      </c>
      <c r="D24" s="45">
        <v>14843</v>
      </c>
      <c r="E24" s="45">
        <v>14843</v>
      </c>
      <c r="F24" s="45">
        <v>14843</v>
      </c>
      <c r="G24" s="45">
        <v>14843</v>
      </c>
      <c r="H24" s="45">
        <v>14930</v>
      </c>
      <c r="I24" s="45">
        <v>8628</v>
      </c>
      <c r="J24" s="45">
        <v>8628</v>
      </c>
      <c r="K24" s="45">
        <v>8628</v>
      </c>
      <c r="L24" s="45">
        <v>8628</v>
      </c>
      <c r="M24" s="45">
        <v>7962</v>
      </c>
      <c r="N24" s="45">
        <v>8628</v>
      </c>
      <c r="O24" s="45">
        <f>SUM(C24:N24)</f>
        <v>140247</v>
      </c>
    </row>
    <row r="25" spans="1:15" ht="18" customHeight="1">
      <c r="A25" s="44" t="s">
        <v>184</v>
      </c>
      <c r="B25" s="45">
        <v>127964</v>
      </c>
      <c r="C25" s="45">
        <v>10664</v>
      </c>
      <c r="D25" s="45">
        <v>10664</v>
      </c>
      <c r="E25" s="45">
        <v>10664</v>
      </c>
      <c r="F25" s="45">
        <v>10664</v>
      </c>
      <c r="G25" s="45">
        <v>11664</v>
      </c>
      <c r="H25" s="45">
        <v>10664</v>
      </c>
      <c r="I25" s="45">
        <v>10664</v>
      </c>
      <c r="J25" s="45">
        <v>10664</v>
      </c>
      <c r="K25" s="45">
        <v>10664</v>
      </c>
      <c r="L25" s="45">
        <v>10664</v>
      </c>
      <c r="M25" s="45">
        <v>10664</v>
      </c>
      <c r="N25" s="45">
        <v>10660</v>
      </c>
      <c r="O25" s="45">
        <f>SUM(C25:N25)</f>
        <v>128964</v>
      </c>
    </row>
    <row r="26" spans="1:15" ht="22.5">
      <c r="A26" s="117" t="s">
        <v>223</v>
      </c>
      <c r="B26" s="45">
        <v>90387</v>
      </c>
      <c r="C26" s="45">
        <v>7532</v>
      </c>
      <c r="D26" s="45">
        <v>7532</v>
      </c>
      <c r="E26" s="45">
        <v>7532</v>
      </c>
      <c r="F26" s="45">
        <v>6532</v>
      </c>
      <c r="G26" s="45">
        <v>7415</v>
      </c>
      <c r="H26" s="45">
        <v>7532</v>
      </c>
      <c r="I26" s="45">
        <v>7532</v>
      </c>
      <c r="J26" s="45">
        <v>7532</v>
      </c>
      <c r="K26" s="45">
        <v>7532</v>
      </c>
      <c r="L26" s="45">
        <v>7532</v>
      </c>
      <c r="M26" s="45">
        <v>7532</v>
      </c>
      <c r="N26" s="45">
        <v>7535</v>
      </c>
      <c r="O26" s="45">
        <f t="shared" si="2"/>
        <v>89270</v>
      </c>
    </row>
    <row r="27" spans="1:15" s="83" customFormat="1" ht="12.75">
      <c r="A27" s="81" t="s">
        <v>224</v>
      </c>
      <c r="B27" s="82">
        <v>152276</v>
      </c>
      <c r="C27" s="82"/>
      <c r="D27" s="82"/>
      <c r="E27" s="82"/>
      <c r="F27" s="82"/>
      <c r="G27" s="82">
        <v>202</v>
      </c>
      <c r="H27" s="82"/>
      <c r="I27" s="82">
        <v>9750</v>
      </c>
      <c r="J27" s="82">
        <v>13421</v>
      </c>
      <c r="K27" s="82">
        <v>48203</v>
      </c>
      <c r="L27" s="82">
        <v>6887</v>
      </c>
      <c r="M27" s="82">
        <v>26734</v>
      </c>
      <c r="N27" s="82">
        <v>26734</v>
      </c>
      <c r="O27" s="82">
        <f>SUM(C27:N27)</f>
        <v>131931</v>
      </c>
    </row>
    <row r="28" spans="1:15" ht="12.75">
      <c r="A28" s="44" t="s">
        <v>185</v>
      </c>
      <c r="B28" s="45">
        <v>75008</v>
      </c>
      <c r="C28" s="45">
        <v>15657</v>
      </c>
      <c r="D28" s="45">
        <v>15657</v>
      </c>
      <c r="E28" s="45">
        <v>15657</v>
      </c>
      <c r="F28" s="45">
        <v>15657</v>
      </c>
      <c r="G28" s="45">
        <v>15657</v>
      </c>
      <c r="H28" s="45">
        <v>15657</v>
      </c>
      <c r="I28" s="45">
        <v>12000</v>
      </c>
      <c r="J28" s="45">
        <v>12000</v>
      </c>
      <c r="K28" s="45">
        <v>6325</v>
      </c>
      <c r="L28" s="45">
        <v>14000</v>
      </c>
      <c r="M28" s="45">
        <v>1500</v>
      </c>
      <c r="N28" s="45">
        <v>13000</v>
      </c>
      <c r="O28" s="45">
        <f t="shared" si="2"/>
        <v>152767</v>
      </c>
    </row>
    <row r="29" spans="1:15" ht="36.75" customHeight="1">
      <c r="A29" s="117" t="s">
        <v>186</v>
      </c>
      <c r="B29" s="45">
        <v>62604</v>
      </c>
      <c r="C29" s="45"/>
      <c r="D29" s="45"/>
      <c r="E29" s="45">
        <v>150</v>
      </c>
      <c r="F29" s="45">
        <v>1581</v>
      </c>
      <c r="G29" s="45"/>
      <c r="H29" s="45">
        <v>2957</v>
      </c>
      <c r="I29" s="45">
        <v>1957</v>
      </c>
      <c r="J29" s="45">
        <v>1958</v>
      </c>
      <c r="K29" s="45">
        <v>55001</v>
      </c>
      <c r="L29" s="45"/>
      <c r="M29" s="45"/>
      <c r="N29" s="45"/>
      <c r="O29" s="45">
        <f t="shared" si="2"/>
        <v>63604</v>
      </c>
    </row>
    <row r="30" spans="1:15" ht="12.75">
      <c r="A30" s="44" t="s">
        <v>187</v>
      </c>
      <c r="B30" s="82">
        <v>1887</v>
      </c>
      <c r="C30" s="45">
        <v>30</v>
      </c>
      <c r="D30" s="45"/>
      <c r="E30" s="45">
        <v>30</v>
      </c>
      <c r="F30" s="45">
        <v>30</v>
      </c>
      <c r="G30" s="45"/>
      <c r="H30" s="45"/>
      <c r="I30" s="45"/>
      <c r="J30" s="45">
        <v>1797</v>
      </c>
      <c r="K30" s="45"/>
      <c r="L30" s="45"/>
      <c r="M30" s="45"/>
      <c r="N30" s="45"/>
      <c r="O30" s="45">
        <f t="shared" si="2"/>
        <v>1887</v>
      </c>
    </row>
    <row r="31" spans="1:15" ht="12.75">
      <c r="A31" s="44" t="s">
        <v>198</v>
      </c>
      <c r="B31" s="82">
        <v>110343</v>
      </c>
      <c r="C31" s="45">
        <v>21052</v>
      </c>
      <c r="D31" s="45">
        <v>21052</v>
      </c>
      <c r="E31" s="45">
        <v>21052</v>
      </c>
      <c r="F31" s="45">
        <v>21052</v>
      </c>
      <c r="G31" s="45">
        <v>21052</v>
      </c>
      <c r="H31" s="45">
        <v>22398</v>
      </c>
      <c r="I31" s="45">
        <v>14484</v>
      </c>
      <c r="J31" s="45">
        <v>14484</v>
      </c>
      <c r="K31" s="45">
        <v>8074</v>
      </c>
      <c r="L31" s="45">
        <v>7995</v>
      </c>
      <c r="M31" s="45">
        <v>7995</v>
      </c>
      <c r="N31" s="45">
        <v>7995</v>
      </c>
      <c r="O31" s="45">
        <f t="shared" si="2"/>
        <v>188685</v>
      </c>
    </row>
    <row r="32" spans="1:15" ht="12.75">
      <c r="A32" s="50" t="s">
        <v>60</v>
      </c>
      <c r="B32" s="51">
        <f aca="true" t="shared" si="3" ref="B32:O32">SUM(B22:B31)</f>
        <v>898261</v>
      </c>
      <c r="C32" s="51">
        <f t="shared" si="3"/>
        <v>119156</v>
      </c>
      <c r="D32" s="51">
        <f t="shared" si="3"/>
        <v>119126</v>
      </c>
      <c r="E32" s="51">
        <f t="shared" si="3"/>
        <v>119306</v>
      </c>
      <c r="F32" s="51">
        <f t="shared" si="3"/>
        <v>119737</v>
      </c>
      <c r="G32" s="51">
        <f t="shared" si="3"/>
        <v>120211</v>
      </c>
      <c r="H32" s="51">
        <f t="shared" si="3"/>
        <v>123519</v>
      </c>
      <c r="I32" s="51">
        <f t="shared" si="3"/>
        <v>79518</v>
      </c>
      <c r="J32" s="51">
        <f t="shared" si="3"/>
        <v>84987</v>
      </c>
      <c r="K32" s="51">
        <f t="shared" si="3"/>
        <v>159725</v>
      </c>
      <c r="L32" s="51">
        <f t="shared" si="3"/>
        <v>70209</v>
      </c>
      <c r="M32" s="51">
        <f t="shared" si="3"/>
        <v>76890</v>
      </c>
      <c r="N32" s="51">
        <f t="shared" si="3"/>
        <v>89061</v>
      </c>
      <c r="O32" s="51">
        <f t="shared" si="3"/>
        <v>1281445</v>
      </c>
    </row>
  </sheetData>
  <sheetProtection/>
  <mergeCells count="1">
    <mergeCell ref="A3:O3"/>
  </mergeCells>
  <printOptions/>
  <pageMargins left="0.75" right="0.75" top="1" bottom="1" header="0.5" footer="0.5"/>
  <pageSetup horizontalDpi="600" verticalDpi="600" orientation="landscape" paperSize="9" scale="61" r:id="rId1"/>
  <headerFooter alignWithMargins="0">
    <oddHeader>&amp;R8 sz. melléklet
.../2013.(....) Egyek Önk.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30"/>
  <sheetViews>
    <sheetView view="pageLayout" workbookViewId="0" topLeftCell="A1">
      <selection activeCell="B11" sqref="B11"/>
    </sheetView>
  </sheetViews>
  <sheetFormatPr defaultColWidth="9.00390625" defaultRowHeight="12.75"/>
  <cols>
    <col min="1" max="1" width="33.25390625" style="3" customWidth="1"/>
    <col min="2" max="2" width="12.00390625" style="3" bestFit="1" customWidth="1"/>
    <col min="3" max="3" width="33.75390625" style="3" customWidth="1"/>
    <col min="4" max="4" width="15.75390625" style="153" customWidth="1"/>
    <col min="5" max="5" width="11.75390625" style="3" customWidth="1"/>
  </cols>
  <sheetData>
    <row r="1" ht="12.75">
      <c r="D1" s="152"/>
    </row>
    <row r="2" spans="1:3" ht="12.75">
      <c r="A2" s="6" t="s">
        <v>30</v>
      </c>
      <c r="B2" s="6"/>
      <c r="C2" s="6"/>
    </row>
    <row r="3" spans="1:3" ht="12.75">
      <c r="A3" s="6"/>
      <c r="B3" s="6"/>
      <c r="C3" s="6"/>
    </row>
    <row r="4" spans="1:2" ht="12.75">
      <c r="A4" s="6"/>
      <c r="B4" s="6"/>
    </row>
    <row r="5" ht="13.5" thickBot="1">
      <c r="D5" s="153" t="s">
        <v>12</v>
      </c>
    </row>
    <row r="6" spans="1:5" ht="12.75">
      <c r="A6" s="11"/>
      <c r="B6" s="14" t="s">
        <v>98</v>
      </c>
      <c r="C6" s="257"/>
      <c r="D6" s="14" t="s">
        <v>98</v>
      </c>
      <c r="E6"/>
    </row>
    <row r="7" spans="1:5" ht="12.75">
      <c r="A7" s="12" t="s">
        <v>18</v>
      </c>
      <c r="B7" s="12"/>
      <c r="C7" s="7" t="s">
        <v>19</v>
      </c>
      <c r="D7" s="12"/>
      <c r="E7"/>
    </row>
    <row r="8" spans="1:5" ht="13.5" thickBot="1">
      <c r="A8" s="13"/>
      <c r="B8" s="15" t="s">
        <v>15</v>
      </c>
      <c r="C8" s="256"/>
      <c r="D8" s="15" t="s">
        <v>15</v>
      </c>
      <c r="E8"/>
    </row>
    <row r="9" spans="1:5" ht="12.75">
      <c r="A9" s="7"/>
      <c r="B9" s="16"/>
      <c r="C9" s="7"/>
      <c r="D9" s="11"/>
      <c r="E9"/>
    </row>
    <row r="10" spans="1:5" ht="13.5" thickBot="1">
      <c r="A10" s="48" t="s">
        <v>20</v>
      </c>
      <c r="B10" s="9"/>
      <c r="C10" s="48" t="s">
        <v>1</v>
      </c>
      <c r="D10" s="9"/>
      <c r="E10"/>
    </row>
    <row r="11" spans="1:5" ht="25.5">
      <c r="A11" s="366" t="s">
        <v>181</v>
      </c>
      <c r="B11" s="351">
        <v>328741</v>
      </c>
      <c r="C11" s="355" t="s">
        <v>134</v>
      </c>
      <c r="D11" s="345">
        <v>582035</v>
      </c>
      <c r="E11"/>
    </row>
    <row r="12" spans="1:5" ht="25.5" customHeight="1">
      <c r="A12" s="367" t="s">
        <v>222</v>
      </c>
      <c r="B12" s="352">
        <v>55349</v>
      </c>
      <c r="C12" s="356" t="s">
        <v>233</v>
      </c>
      <c r="D12" s="346">
        <v>69220</v>
      </c>
      <c r="E12"/>
    </row>
    <row r="13" spans="1:7" ht="14.25" customHeight="1">
      <c r="A13" s="366" t="s">
        <v>183</v>
      </c>
      <c r="B13" s="352">
        <v>140247</v>
      </c>
      <c r="C13" s="357" t="s">
        <v>132</v>
      </c>
      <c r="D13" s="346">
        <v>22634</v>
      </c>
      <c r="E13" s="177"/>
      <c r="F13" s="1"/>
      <c r="G13" s="177"/>
    </row>
    <row r="14" spans="1:5" ht="12.75">
      <c r="A14" s="366" t="s">
        <v>184</v>
      </c>
      <c r="B14" s="352">
        <v>128964</v>
      </c>
      <c r="C14" s="349" t="s">
        <v>154</v>
      </c>
      <c r="D14" s="346">
        <v>1991</v>
      </c>
      <c r="E14"/>
    </row>
    <row r="15" spans="1:7" ht="12.75">
      <c r="A15" s="366" t="s">
        <v>230</v>
      </c>
      <c r="B15" s="569">
        <v>89471</v>
      </c>
      <c r="C15" s="356" t="s">
        <v>234</v>
      </c>
      <c r="D15" s="346">
        <v>74078</v>
      </c>
      <c r="E15"/>
      <c r="G15" s="2"/>
    </row>
    <row r="16" spans="1:5" ht="15.75" customHeight="1">
      <c r="A16" s="366" t="s">
        <v>231</v>
      </c>
      <c r="B16" s="569">
        <v>201</v>
      </c>
      <c r="C16" s="357"/>
      <c r="D16" s="346"/>
      <c r="E16"/>
    </row>
    <row r="17" spans="1:5" ht="15.75" customHeight="1" thickBot="1">
      <c r="A17" s="366" t="s">
        <v>198</v>
      </c>
      <c r="B17" s="570"/>
      <c r="C17" s="358"/>
      <c r="D17" s="361"/>
      <c r="E17"/>
    </row>
    <row r="18" spans="1:5" ht="12.75">
      <c r="A18" s="343" t="s">
        <v>21</v>
      </c>
      <c r="B18" s="571">
        <f>SUM(B11+B12+B13+B14+B15+B17)</f>
        <v>742772</v>
      </c>
      <c r="C18" s="354" t="s">
        <v>22</v>
      </c>
      <c r="D18" s="344">
        <f>SUM(D11:D17)</f>
        <v>749958</v>
      </c>
      <c r="E18"/>
    </row>
    <row r="19" spans="1:5" ht="12.75">
      <c r="A19" s="5"/>
      <c r="B19" s="572"/>
      <c r="C19" s="10"/>
      <c r="D19" s="341"/>
      <c r="E19"/>
    </row>
    <row r="20" spans="1:5" ht="13.5" thickBot="1">
      <c r="A20" s="48" t="s">
        <v>23</v>
      </c>
      <c r="B20" s="572"/>
      <c r="C20" s="261" t="s">
        <v>24</v>
      </c>
      <c r="D20" s="341"/>
      <c r="E20"/>
    </row>
    <row r="21" spans="1:5" ht="25.5">
      <c r="A21" s="348" t="s">
        <v>232</v>
      </c>
      <c r="B21" s="573">
        <v>131730</v>
      </c>
      <c r="C21" s="359" t="s">
        <v>142</v>
      </c>
      <c r="D21" s="345">
        <v>183193</v>
      </c>
      <c r="E21"/>
    </row>
    <row r="22" spans="1:5" ht="12.75">
      <c r="A22" s="349" t="s">
        <v>185</v>
      </c>
      <c r="B22" s="352">
        <v>152767</v>
      </c>
      <c r="C22" s="356" t="s">
        <v>157</v>
      </c>
      <c r="D22" s="346">
        <v>0</v>
      </c>
      <c r="E22"/>
    </row>
    <row r="23" spans="1:5" ht="12.75">
      <c r="A23" s="349" t="s">
        <v>186</v>
      </c>
      <c r="B23" s="352">
        <v>63604</v>
      </c>
      <c r="C23" s="356" t="s">
        <v>144</v>
      </c>
      <c r="D23" s="346">
        <v>1096</v>
      </c>
      <c r="E23"/>
    </row>
    <row r="24" spans="1:5" ht="15" customHeight="1">
      <c r="A24" s="349" t="s">
        <v>187</v>
      </c>
      <c r="B24" s="352">
        <v>1887</v>
      </c>
      <c r="C24" s="357" t="s">
        <v>235</v>
      </c>
      <c r="D24" s="346">
        <v>249488</v>
      </c>
      <c r="E24"/>
    </row>
    <row r="25" spans="1:5" ht="15" customHeight="1" thickBot="1">
      <c r="A25" s="350" t="s">
        <v>198</v>
      </c>
      <c r="B25" s="353">
        <v>90975</v>
      </c>
      <c r="C25" s="360" t="s">
        <v>237</v>
      </c>
      <c r="D25" s="347">
        <v>234932</v>
      </c>
      <c r="E25"/>
    </row>
    <row r="26" spans="1:5" ht="12.75">
      <c r="A26" s="343" t="s">
        <v>25</v>
      </c>
      <c r="B26" s="344">
        <f>SUM(B21:B25)</f>
        <v>440963</v>
      </c>
      <c r="C26" s="354" t="s">
        <v>26</v>
      </c>
      <c r="D26" s="344">
        <f>SUM(D21:D24)</f>
        <v>433777</v>
      </c>
      <c r="E26"/>
    </row>
    <row r="27" spans="1:5" ht="12.75">
      <c r="A27" s="5"/>
      <c r="B27" s="341"/>
      <c r="C27" s="10"/>
      <c r="D27" s="362"/>
      <c r="E27"/>
    </row>
    <row r="28" spans="1:5" ht="13.5" thickBot="1">
      <c r="A28" s="8" t="s">
        <v>27</v>
      </c>
      <c r="B28" s="342">
        <f>B18+B26</f>
        <v>1183735</v>
      </c>
      <c r="C28" s="17" t="s">
        <v>27</v>
      </c>
      <c r="D28" s="342">
        <f>D18+D26</f>
        <v>1183735</v>
      </c>
      <c r="E28"/>
    </row>
    <row r="29" ht="12.75">
      <c r="E29" s="118"/>
    </row>
    <row r="30" ht="12.75">
      <c r="E30" s="4"/>
    </row>
  </sheetData>
  <sheetProtection/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scale="69" r:id="rId1"/>
  <headerFooter alignWithMargins="0">
    <oddHeader>&amp;R10. sz. melléklet
.../2014.(...) Egyek Önk.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26"/>
  <sheetViews>
    <sheetView view="pageLayout" workbookViewId="0" topLeftCell="A1">
      <selection activeCell="H23" sqref="H23"/>
    </sheetView>
  </sheetViews>
  <sheetFormatPr defaultColWidth="9.00390625" defaultRowHeight="12.75"/>
  <cols>
    <col min="8" max="8" width="16.125" style="0" customWidth="1"/>
  </cols>
  <sheetData>
    <row r="1" spans="1:9" ht="20.25">
      <c r="A1" s="637" t="s">
        <v>78</v>
      </c>
      <c r="B1" s="637"/>
      <c r="C1" s="637"/>
      <c r="D1" s="637"/>
      <c r="E1" s="637"/>
      <c r="F1" s="637"/>
      <c r="G1" s="637"/>
      <c r="H1" s="637"/>
      <c r="I1" s="637"/>
    </row>
    <row r="2" spans="1:9" ht="15.75">
      <c r="A2" s="85"/>
      <c r="B2" s="85"/>
      <c r="C2" s="85"/>
      <c r="D2" s="85"/>
      <c r="E2" s="85"/>
      <c r="F2" s="85"/>
      <c r="G2" s="85"/>
      <c r="H2" s="85"/>
      <c r="I2" s="85"/>
    </row>
    <row r="3" ht="15.75">
      <c r="E3" s="85" t="s">
        <v>79</v>
      </c>
    </row>
    <row r="4" spans="1:9" ht="15.75">
      <c r="A4" s="638" t="s">
        <v>86</v>
      </c>
      <c r="B4" s="638"/>
      <c r="C4" s="638"/>
      <c r="D4" s="638"/>
      <c r="E4" s="638"/>
      <c r="F4" s="638"/>
      <c r="G4" s="638"/>
      <c r="H4" s="638"/>
      <c r="I4" s="638"/>
    </row>
    <row r="5" spans="1:9" ht="15.75">
      <c r="A5" s="638" t="s">
        <v>80</v>
      </c>
      <c r="B5" s="638"/>
      <c r="C5" s="638"/>
      <c r="D5" s="638"/>
      <c r="E5" s="638"/>
      <c r="F5" s="638"/>
      <c r="G5" s="638"/>
      <c r="H5" s="638"/>
      <c r="I5" s="638"/>
    </row>
    <row r="11" ht="12.75">
      <c r="H11" t="s">
        <v>32</v>
      </c>
    </row>
    <row r="12" spans="1:9" ht="20.25" customHeight="1">
      <c r="A12" s="87" t="s">
        <v>81</v>
      </c>
      <c r="B12" s="87"/>
      <c r="C12" s="180"/>
      <c r="D12" s="639"/>
      <c r="E12" s="639"/>
      <c r="F12" s="639"/>
      <c r="G12" s="639"/>
      <c r="H12" s="87">
        <f>SUM(H13:H17)</f>
        <v>131730</v>
      </c>
      <c r="I12" s="2"/>
    </row>
    <row r="13" spans="1:9" s="221" customFormat="1" ht="46.5" customHeight="1">
      <c r="A13" s="218"/>
      <c r="B13" s="218"/>
      <c r="C13" s="219"/>
      <c r="D13" s="633" t="s">
        <v>226</v>
      </c>
      <c r="E13" s="633"/>
      <c r="F13" s="633"/>
      <c r="G13" s="633"/>
      <c r="H13" s="219">
        <v>106936</v>
      </c>
      <c r="I13" s="220"/>
    </row>
    <row r="14" spans="1:9" s="221" customFormat="1" ht="36" customHeight="1">
      <c r="A14" s="218"/>
      <c r="B14" s="218"/>
      <c r="C14" s="219"/>
      <c r="D14" s="633" t="s">
        <v>227</v>
      </c>
      <c r="E14" s="633"/>
      <c r="F14" s="633"/>
      <c r="G14" s="633"/>
      <c r="H14" s="219">
        <v>1623</v>
      </c>
      <c r="I14" s="220"/>
    </row>
    <row r="15" spans="1:9" s="221" customFormat="1" ht="36" customHeight="1">
      <c r="A15" s="218"/>
      <c r="B15" s="218"/>
      <c r="C15" s="219"/>
      <c r="D15" s="633" t="s">
        <v>228</v>
      </c>
      <c r="E15" s="633"/>
      <c r="F15" s="633"/>
      <c r="G15" s="633"/>
      <c r="H15" s="219">
        <v>13421</v>
      </c>
      <c r="I15" s="220"/>
    </row>
    <row r="16" spans="1:9" s="221" customFormat="1" ht="30.75" customHeight="1">
      <c r="A16" s="218"/>
      <c r="B16" s="218"/>
      <c r="C16" s="219"/>
      <c r="D16" s="633" t="s">
        <v>229</v>
      </c>
      <c r="E16" s="633"/>
      <c r="F16" s="633"/>
      <c r="G16" s="633"/>
      <c r="H16" s="219">
        <v>9750</v>
      </c>
      <c r="I16" s="220"/>
    </row>
    <row r="17" spans="1:9" ht="19.5" customHeight="1">
      <c r="A17" s="86"/>
      <c r="B17" s="86"/>
      <c r="C17" s="88"/>
      <c r="D17" s="632"/>
      <c r="E17" s="632"/>
      <c r="F17" s="632"/>
      <c r="G17" s="632"/>
      <c r="H17" s="88"/>
      <c r="I17" s="2"/>
    </row>
    <row r="18" spans="1:9" ht="12.75">
      <c r="A18" s="86"/>
      <c r="B18" s="86"/>
      <c r="C18" s="88"/>
      <c r="D18" s="162"/>
      <c r="E18" s="162"/>
      <c r="F18" s="162"/>
      <c r="G18" s="162"/>
      <c r="H18" s="86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5.75">
      <c r="A20" s="87" t="s">
        <v>82</v>
      </c>
      <c r="B20" s="2"/>
      <c r="C20" s="2"/>
      <c r="D20" s="2"/>
      <c r="E20" s="2"/>
      <c r="F20" s="2"/>
      <c r="G20" s="2"/>
      <c r="H20" s="87">
        <f>SUM(H22:H23)</f>
        <v>201</v>
      </c>
      <c r="I20" s="2"/>
    </row>
    <row r="21" spans="1:9" ht="19.5" customHeight="1">
      <c r="A21" s="87"/>
      <c r="B21" s="2"/>
      <c r="C21" s="2"/>
      <c r="D21" s="634"/>
      <c r="E21" s="634"/>
      <c r="F21" s="634"/>
      <c r="G21" s="634"/>
      <c r="H21" s="88"/>
      <c r="I21" s="2"/>
    </row>
    <row r="22" spans="1:9" s="221" customFormat="1" ht="27" customHeight="1">
      <c r="A22" s="222"/>
      <c r="B22" s="220"/>
      <c r="C22" s="220"/>
      <c r="D22" s="635" t="s">
        <v>225</v>
      </c>
      <c r="E22" s="635"/>
      <c r="F22" s="635"/>
      <c r="G22" s="635"/>
      <c r="H22" s="219">
        <v>201</v>
      </c>
      <c r="I22" s="220"/>
    </row>
    <row r="23" spans="1:9" ht="25.5" customHeight="1">
      <c r="A23" s="87"/>
      <c r="B23" s="2"/>
      <c r="C23" s="2"/>
      <c r="D23" s="636"/>
      <c r="E23" s="636"/>
      <c r="F23" s="636"/>
      <c r="G23" s="636"/>
      <c r="H23" s="88"/>
      <c r="I23" s="2"/>
    </row>
    <row r="24" spans="1:9" ht="15.75">
      <c r="A24" s="87"/>
      <c r="B24" s="2"/>
      <c r="C24" s="2"/>
      <c r="D24" s="634"/>
      <c r="E24" s="634"/>
      <c r="F24" s="634"/>
      <c r="G24" s="634"/>
      <c r="H24" s="86"/>
      <c r="I24" s="2"/>
    </row>
    <row r="25" spans="1:9" ht="15.75">
      <c r="A25" s="87"/>
      <c r="B25" s="2"/>
      <c r="C25" s="2"/>
      <c r="D25" s="2"/>
      <c r="E25" s="2"/>
      <c r="F25" s="2"/>
      <c r="G25" s="2"/>
      <c r="H25" s="2"/>
      <c r="I25" s="2"/>
    </row>
    <row r="26" spans="1:9" ht="20.25">
      <c r="A26" s="89" t="s">
        <v>83</v>
      </c>
      <c r="B26" s="89"/>
      <c r="C26" s="89"/>
      <c r="D26" s="89"/>
      <c r="E26" s="89"/>
      <c r="F26" s="89"/>
      <c r="G26" s="89"/>
      <c r="H26" s="89">
        <f>H12+H20</f>
        <v>131931</v>
      </c>
      <c r="I26" s="2"/>
    </row>
  </sheetData>
  <sheetProtection/>
  <mergeCells count="13">
    <mergeCell ref="D15:G15"/>
    <mergeCell ref="A1:I1"/>
    <mergeCell ref="A4:I4"/>
    <mergeCell ref="A5:I5"/>
    <mergeCell ref="D12:G12"/>
    <mergeCell ref="D13:G13"/>
    <mergeCell ref="D14:G14"/>
    <mergeCell ref="D17:G17"/>
    <mergeCell ref="D16:G16"/>
    <mergeCell ref="D24:G24"/>
    <mergeCell ref="D21:G21"/>
    <mergeCell ref="D22:G22"/>
    <mergeCell ref="D23:G2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&amp;R11. sz. melléklet
..../2014.(......) Egek Önk.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C1">
      <selection activeCell="B26" sqref="B26"/>
    </sheetView>
  </sheetViews>
  <sheetFormatPr defaultColWidth="9.00390625" defaultRowHeight="12.75"/>
  <cols>
    <col min="1" max="1" width="49.375" style="0" bestFit="1" customWidth="1"/>
    <col min="2" max="2" width="13.875" style="0" customWidth="1"/>
    <col min="3" max="4" width="16.375" style="0" customWidth="1"/>
    <col min="5" max="6" width="16.125" style="0" customWidth="1"/>
    <col min="7" max="7" width="15.625" style="0" customWidth="1"/>
    <col min="8" max="9" width="17.375" style="0" customWidth="1"/>
    <col min="10" max="10" width="17.875" style="0" customWidth="1"/>
  </cols>
  <sheetData>
    <row r="1" spans="1:16" ht="36.75" customHeight="1">
      <c r="A1" s="589" t="s">
        <v>122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</row>
    <row r="4" ht="13.5" thickBot="1"/>
    <row r="5" spans="1:10" ht="79.5" customHeight="1" thickBot="1">
      <c r="A5" s="587" t="s">
        <v>158</v>
      </c>
      <c r="B5" s="160" t="s">
        <v>134</v>
      </c>
      <c r="C5" s="160" t="s">
        <v>142</v>
      </c>
      <c r="D5" s="160" t="s">
        <v>156</v>
      </c>
      <c r="E5" s="160" t="s">
        <v>132</v>
      </c>
      <c r="F5" s="160" t="s">
        <v>157</v>
      </c>
      <c r="G5" s="160" t="s">
        <v>154</v>
      </c>
      <c r="H5" s="160" t="s">
        <v>144</v>
      </c>
      <c r="I5" s="160" t="s">
        <v>152</v>
      </c>
      <c r="J5" s="161" t="s">
        <v>14</v>
      </c>
    </row>
    <row r="6" spans="1:10" ht="25.5" customHeight="1" thickBot="1">
      <c r="A6" s="588"/>
      <c r="B6" s="194" t="s">
        <v>108</v>
      </c>
      <c r="C6" s="194" t="s">
        <v>108</v>
      </c>
      <c r="D6" s="194" t="s">
        <v>108</v>
      </c>
      <c r="E6" s="194" t="s">
        <v>108</v>
      </c>
      <c r="F6" s="194" t="s">
        <v>108</v>
      </c>
      <c r="G6" s="194" t="s">
        <v>108</v>
      </c>
      <c r="H6" s="194" t="s">
        <v>108</v>
      </c>
      <c r="I6" s="194" t="s">
        <v>108</v>
      </c>
      <c r="J6" s="194" t="s">
        <v>108</v>
      </c>
    </row>
    <row r="7" spans="1:10" ht="12.75">
      <c r="A7" s="158" t="s">
        <v>159</v>
      </c>
      <c r="B7" s="154"/>
      <c r="C7" s="154">
        <v>9</v>
      </c>
      <c r="D7" s="154"/>
      <c r="E7" s="154"/>
      <c r="F7" s="154"/>
      <c r="G7" s="154"/>
      <c r="H7" s="154">
        <v>1080</v>
      </c>
      <c r="I7" s="239">
        <v>5071</v>
      </c>
      <c r="J7" s="195">
        <f aca="true" t="shared" si="0" ref="J7:J26">SUM(B7:I7)</f>
        <v>6160</v>
      </c>
    </row>
    <row r="8" spans="1:10" ht="12.75">
      <c r="A8" s="158" t="s">
        <v>241</v>
      </c>
      <c r="B8" s="154"/>
      <c r="C8" s="154"/>
      <c r="D8" s="154"/>
      <c r="E8" s="154"/>
      <c r="F8" s="154"/>
      <c r="G8" s="154"/>
      <c r="H8" s="154"/>
      <c r="I8" s="239">
        <v>2324</v>
      </c>
      <c r="J8" s="195">
        <f t="shared" si="0"/>
        <v>2324</v>
      </c>
    </row>
    <row r="9" spans="1:10" ht="12.75">
      <c r="A9" s="158" t="s">
        <v>160</v>
      </c>
      <c r="B9" s="154"/>
      <c r="C9" s="154">
        <v>77350</v>
      </c>
      <c r="D9" s="154"/>
      <c r="E9" s="154"/>
      <c r="F9" s="154"/>
      <c r="G9" s="154"/>
      <c r="H9" s="154"/>
      <c r="I9" s="239">
        <v>1657</v>
      </c>
      <c r="J9" s="195">
        <f t="shared" si="0"/>
        <v>79007</v>
      </c>
    </row>
    <row r="10" spans="1:10" ht="21.75">
      <c r="A10" s="300" t="s">
        <v>173</v>
      </c>
      <c r="B10" s="154"/>
      <c r="C10" s="154"/>
      <c r="D10" s="154"/>
      <c r="E10" s="154">
        <v>4</v>
      </c>
      <c r="F10" s="154"/>
      <c r="G10" s="154"/>
      <c r="H10" s="154"/>
      <c r="I10" s="239"/>
      <c r="J10" s="195">
        <f t="shared" si="0"/>
        <v>4</v>
      </c>
    </row>
    <row r="11" spans="1:10" ht="12.75">
      <c r="A11" s="245" t="s">
        <v>161</v>
      </c>
      <c r="B11" s="154"/>
      <c r="C11" s="154"/>
      <c r="D11" s="154"/>
      <c r="E11" s="154">
        <v>3162</v>
      </c>
      <c r="F11" s="154"/>
      <c r="G11" s="154"/>
      <c r="H11" s="154"/>
      <c r="I11" s="239"/>
      <c r="J11" s="195">
        <f t="shared" si="0"/>
        <v>3162</v>
      </c>
    </row>
    <row r="12" spans="1:10" ht="21.75">
      <c r="A12" s="300" t="s">
        <v>162</v>
      </c>
      <c r="B12" s="154"/>
      <c r="C12" s="154"/>
      <c r="D12" s="154"/>
      <c r="E12" s="154">
        <v>8044</v>
      </c>
      <c r="F12" s="154"/>
      <c r="G12" s="154"/>
      <c r="H12" s="154"/>
      <c r="I12" s="239">
        <v>1633</v>
      </c>
      <c r="J12" s="195">
        <f t="shared" si="0"/>
        <v>9677</v>
      </c>
    </row>
    <row r="13" spans="1:10" ht="12.75">
      <c r="A13" s="404" t="s">
        <v>163</v>
      </c>
      <c r="B13" s="154">
        <v>4115</v>
      </c>
      <c r="C13" s="154">
        <v>21093</v>
      </c>
      <c r="D13" s="154"/>
      <c r="E13" s="154">
        <v>3349</v>
      </c>
      <c r="F13" s="154"/>
      <c r="G13" s="154"/>
      <c r="H13" s="154">
        <v>16</v>
      </c>
      <c r="I13" s="239">
        <v>175</v>
      </c>
      <c r="J13" s="195">
        <f t="shared" si="0"/>
        <v>28748</v>
      </c>
    </row>
    <row r="14" spans="1:10" s="95" customFormat="1" ht="12.75">
      <c r="A14" s="159" t="s">
        <v>206</v>
      </c>
      <c r="B14" s="207">
        <v>3847</v>
      </c>
      <c r="C14" s="207"/>
      <c r="D14" s="206"/>
      <c r="E14" s="207">
        <v>1597</v>
      </c>
      <c r="F14" s="242"/>
      <c r="G14" s="206"/>
      <c r="H14" s="301"/>
      <c r="I14" s="307"/>
      <c r="J14" s="303">
        <f>SUM(B14:I14)</f>
        <v>5444</v>
      </c>
    </row>
    <row r="15" spans="1:10" ht="12.75">
      <c r="A15" s="158" t="s">
        <v>164</v>
      </c>
      <c r="B15" s="154">
        <v>323349</v>
      </c>
      <c r="C15" s="154">
        <v>52512</v>
      </c>
      <c r="D15" s="154"/>
      <c r="E15" s="155"/>
      <c r="F15" s="154"/>
      <c r="G15" s="155"/>
      <c r="H15" s="155"/>
      <c r="I15" s="240"/>
      <c r="J15" s="195">
        <f t="shared" si="0"/>
        <v>375861</v>
      </c>
    </row>
    <row r="16" spans="1:10" ht="21.75">
      <c r="A16" s="300" t="s">
        <v>165</v>
      </c>
      <c r="B16" s="154"/>
      <c r="C16" s="154"/>
      <c r="D16" s="154">
        <v>69220</v>
      </c>
      <c r="E16" s="154"/>
      <c r="F16" s="154"/>
      <c r="G16" s="154"/>
      <c r="H16" s="154"/>
      <c r="I16" s="239">
        <v>2024</v>
      </c>
      <c r="J16" s="195">
        <f t="shared" si="0"/>
        <v>71244</v>
      </c>
    </row>
    <row r="17" spans="1:10" ht="12.75">
      <c r="A17" s="158" t="s">
        <v>166</v>
      </c>
      <c r="B17" s="113"/>
      <c r="C17" s="113"/>
      <c r="D17" s="156"/>
      <c r="E17" s="113"/>
      <c r="F17" s="241"/>
      <c r="G17" s="196"/>
      <c r="H17" s="156"/>
      <c r="I17" s="306">
        <v>234932</v>
      </c>
      <c r="J17" s="195">
        <f t="shared" si="0"/>
        <v>234932</v>
      </c>
    </row>
    <row r="18" spans="1:10" ht="12.75">
      <c r="A18" s="158" t="s">
        <v>167</v>
      </c>
      <c r="B18" s="113"/>
      <c r="C18" s="156"/>
      <c r="D18" s="156"/>
      <c r="E18" s="113"/>
      <c r="F18" s="241"/>
      <c r="G18" s="156"/>
      <c r="H18" s="156"/>
      <c r="I18" s="306">
        <v>6157</v>
      </c>
      <c r="J18" s="195">
        <f t="shared" si="0"/>
        <v>6157</v>
      </c>
    </row>
    <row r="19" spans="1:10" ht="12.75">
      <c r="A19" s="403" t="s">
        <v>168</v>
      </c>
      <c r="B19" s="207"/>
      <c r="C19" s="207">
        <v>9260</v>
      </c>
      <c r="D19" s="206"/>
      <c r="E19" s="207"/>
      <c r="F19" s="242"/>
      <c r="G19" s="206"/>
      <c r="H19" s="301"/>
      <c r="I19" s="307"/>
      <c r="J19" s="195">
        <f t="shared" si="0"/>
        <v>9260</v>
      </c>
    </row>
    <row r="20" spans="1:10" s="201" customFormat="1" ht="12.75">
      <c r="A20" s="159" t="s">
        <v>242</v>
      </c>
      <c r="B20" s="207"/>
      <c r="C20" s="207"/>
      <c r="D20" s="206"/>
      <c r="E20" s="207"/>
      <c r="F20" s="242"/>
      <c r="G20" s="206">
        <v>641</v>
      </c>
      <c r="H20" s="301"/>
      <c r="I20" s="307"/>
      <c r="J20" s="195">
        <f t="shared" si="0"/>
        <v>641</v>
      </c>
    </row>
    <row r="21" spans="1:10" ht="12.75">
      <c r="A21" s="159" t="s">
        <v>169</v>
      </c>
      <c r="B21" s="207">
        <v>96800</v>
      </c>
      <c r="C21" s="207">
        <v>13393</v>
      </c>
      <c r="D21" s="206"/>
      <c r="E21" s="207">
        <v>1995</v>
      </c>
      <c r="F21" s="242"/>
      <c r="G21" s="206"/>
      <c r="H21" s="301"/>
      <c r="I21" s="307">
        <v>12011</v>
      </c>
      <c r="J21" s="195">
        <f t="shared" si="0"/>
        <v>124199</v>
      </c>
    </row>
    <row r="22" spans="1:10" ht="12.75">
      <c r="A22" s="159" t="s">
        <v>170</v>
      </c>
      <c r="B22" s="207">
        <v>138940</v>
      </c>
      <c r="C22" s="207">
        <v>9576</v>
      </c>
      <c r="D22" s="206"/>
      <c r="E22" s="207"/>
      <c r="F22" s="242"/>
      <c r="G22" s="206"/>
      <c r="H22" s="301"/>
      <c r="I22" s="307">
        <v>53001</v>
      </c>
      <c r="J22" s="195">
        <f t="shared" si="0"/>
        <v>201517</v>
      </c>
    </row>
    <row r="23" spans="1:10" ht="12.75">
      <c r="A23" s="159" t="s">
        <v>239</v>
      </c>
      <c r="B23" s="207"/>
      <c r="C23" s="207"/>
      <c r="D23" s="206"/>
      <c r="E23" s="207"/>
      <c r="F23" s="242"/>
      <c r="G23" s="206"/>
      <c r="H23" s="301"/>
      <c r="I23" s="307">
        <v>500</v>
      </c>
      <c r="J23" s="195">
        <f t="shared" si="0"/>
        <v>500</v>
      </c>
    </row>
    <row r="24" spans="1:10" ht="12.75">
      <c r="A24" s="159" t="s">
        <v>171</v>
      </c>
      <c r="B24" s="405">
        <v>4802</v>
      </c>
      <c r="C24" s="207"/>
      <c r="D24" s="206"/>
      <c r="E24" s="207">
        <v>17</v>
      </c>
      <c r="F24" s="242"/>
      <c r="G24" s="206"/>
      <c r="H24" s="301"/>
      <c r="I24" s="307">
        <v>2500</v>
      </c>
      <c r="J24" s="195">
        <f t="shared" si="0"/>
        <v>7319</v>
      </c>
    </row>
    <row r="25" spans="1:10" ht="13.5" thickBot="1">
      <c r="A25" s="403" t="s">
        <v>172</v>
      </c>
      <c r="B25" s="244"/>
      <c r="C25" s="157"/>
      <c r="D25" s="157"/>
      <c r="E25" s="244">
        <v>1000</v>
      </c>
      <c r="F25" s="243"/>
      <c r="G25" s="197"/>
      <c r="H25" s="302"/>
      <c r="I25" s="307">
        <v>1581</v>
      </c>
      <c r="J25" s="195">
        <f t="shared" si="0"/>
        <v>2581</v>
      </c>
    </row>
    <row r="26" spans="1:10" ht="13.5" thickBot="1">
      <c r="A26" s="198" t="s">
        <v>14</v>
      </c>
      <c r="B26" s="199">
        <f aca="true" t="shared" si="1" ref="B26:I26">SUM(B7:B25)</f>
        <v>571853</v>
      </c>
      <c r="C26" s="200">
        <f t="shared" si="1"/>
        <v>183193</v>
      </c>
      <c r="D26" s="199">
        <f t="shared" si="1"/>
        <v>69220</v>
      </c>
      <c r="E26" s="200">
        <f t="shared" si="1"/>
        <v>19168</v>
      </c>
      <c r="F26" s="200">
        <f t="shared" si="1"/>
        <v>0</v>
      </c>
      <c r="G26" s="199">
        <f t="shared" si="1"/>
        <v>641</v>
      </c>
      <c r="H26" s="200">
        <f t="shared" si="1"/>
        <v>1096</v>
      </c>
      <c r="I26" s="304">
        <f t="shared" si="1"/>
        <v>323566</v>
      </c>
      <c r="J26" s="91">
        <f t="shared" si="0"/>
        <v>1168737</v>
      </c>
    </row>
  </sheetData>
  <sheetProtection/>
  <mergeCells count="2">
    <mergeCell ref="A5:A6"/>
    <mergeCell ref="A1:P1"/>
  </mergeCells>
  <printOptions/>
  <pageMargins left="0.75" right="0.75" top="1" bottom="1" header="0.5" footer="0.5"/>
  <pageSetup horizontalDpi="600" verticalDpi="600" orientation="landscape" paperSize="9" scale="64" r:id="rId1"/>
  <headerFooter alignWithMargins="0">
    <oddHeader>&amp;R2/1)a sz. melléklete
...../2014. (......) Egyek Önk.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view="pageLayout" workbookViewId="0" topLeftCell="B1">
      <selection activeCell="J13" sqref="J13"/>
    </sheetView>
  </sheetViews>
  <sheetFormatPr defaultColWidth="9.00390625" defaultRowHeight="12.75"/>
  <cols>
    <col min="1" max="1" width="49.375" style="0" bestFit="1" customWidth="1"/>
    <col min="2" max="2" width="12.625" style="0" customWidth="1"/>
    <col min="3" max="3" width="14.25390625" style="0" customWidth="1"/>
    <col min="4" max="4" width="16.375" style="0" customWidth="1"/>
    <col min="5" max="6" width="16.125" style="0" customWidth="1"/>
    <col min="7" max="7" width="15.625" style="0" customWidth="1"/>
    <col min="8" max="9" width="17.375" style="0" customWidth="1"/>
    <col min="10" max="10" width="17.875" style="0" customWidth="1"/>
  </cols>
  <sheetData>
    <row r="1" spans="1:10" ht="15.75" customHeight="1">
      <c r="A1" s="586" t="s">
        <v>121</v>
      </c>
      <c r="B1" s="586"/>
      <c r="C1" s="586"/>
      <c r="D1" s="586"/>
      <c r="E1" s="586"/>
      <c r="F1" s="586"/>
      <c r="G1" s="586"/>
      <c r="H1" s="586"/>
      <c r="I1" s="586"/>
      <c r="J1" s="586"/>
    </row>
    <row r="2" spans="1:10" ht="12.75">
      <c r="A2" s="586"/>
      <c r="B2" s="586"/>
      <c r="C2" s="586"/>
      <c r="D2" s="586"/>
      <c r="E2" s="586"/>
      <c r="F2" s="586"/>
      <c r="G2" s="586"/>
      <c r="H2" s="586"/>
      <c r="I2" s="586"/>
      <c r="J2" s="586"/>
    </row>
    <row r="5" ht="13.5" thickBot="1"/>
    <row r="6" spans="1:10" ht="90.75" customHeight="1" thickBot="1">
      <c r="A6" s="587" t="s">
        <v>158</v>
      </c>
      <c r="B6" s="160" t="s">
        <v>134</v>
      </c>
      <c r="C6" s="160" t="s">
        <v>142</v>
      </c>
      <c r="D6" s="160" t="s">
        <v>156</v>
      </c>
      <c r="E6" s="160" t="s">
        <v>132</v>
      </c>
      <c r="F6" s="160" t="s">
        <v>157</v>
      </c>
      <c r="G6" s="160" t="s">
        <v>154</v>
      </c>
      <c r="H6" s="160" t="s">
        <v>144</v>
      </c>
      <c r="I6" s="160" t="s">
        <v>152</v>
      </c>
      <c r="J6" s="161" t="s">
        <v>14</v>
      </c>
    </row>
    <row r="7" spans="1:10" ht="25.5" customHeight="1" thickBot="1">
      <c r="A7" s="588"/>
      <c r="B7" s="194" t="s">
        <v>108</v>
      </c>
      <c r="C7" s="194" t="s">
        <v>108</v>
      </c>
      <c r="D7" s="194" t="s">
        <v>108</v>
      </c>
      <c r="E7" s="194" t="s">
        <v>108</v>
      </c>
      <c r="F7" s="194" t="s">
        <v>108</v>
      </c>
      <c r="G7" s="194" t="s">
        <v>108</v>
      </c>
      <c r="H7" s="194" t="s">
        <v>108</v>
      </c>
      <c r="I7" s="194" t="s">
        <v>108</v>
      </c>
      <c r="J7" s="194" t="s">
        <v>108</v>
      </c>
    </row>
    <row r="8" spans="1:10" ht="12.75">
      <c r="A8" s="404" t="s">
        <v>163</v>
      </c>
      <c r="B8" s="154">
        <v>868</v>
      </c>
      <c r="C8" s="154"/>
      <c r="D8" s="154"/>
      <c r="E8" s="154"/>
      <c r="F8" s="154"/>
      <c r="G8" s="154"/>
      <c r="H8" s="154"/>
      <c r="I8" s="239"/>
      <c r="J8" s="195">
        <f aca="true" t="shared" si="0" ref="J8:J13">SUM(B8:I8)</f>
        <v>868</v>
      </c>
    </row>
    <row r="9" spans="1:10" s="95" customFormat="1" ht="12.75">
      <c r="A9" s="158" t="s">
        <v>164</v>
      </c>
      <c r="B9" s="154">
        <v>2500</v>
      </c>
      <c r="C9" s="154"/>
      <c r="D9" s="154"/>
      <c r="E9" s="155"/>
      <c r="F9" s="154"/>
      <c r="G9" s="155"/>
      <c r="H9" s="155"/>
      <c r="I9" s="240"/>
      <c r="J9" s="195">
        <f t="shared" si="0"/>
        <v>2500</v>
      </c>
    </row>
    <row r="10" spans="1:10" ht="12.75">
      <c r="A10" s="403" t="s">
        <v>168</v>
      </c>
      <c r="B10" s="207"/>
      <c r="C10" s="207"/>
      <c r="D10" s="206"/>
      <c r="E10" s="207">
        <v>29</v>
      </c>
      <c r="F10" s="242"/>
      <c r="G10" s="206"/>
      <c r="H10" s="301"/>
      <c r="I10" s="307"/>
      <c r="J10" s="303">
        <f t="shared" si="0"/>
        <v>29</v>
      </c>
    </row>
    <row r="11" spans="1:10" ht="12.75">
      <c r="A11" s="403" t="s">
        <v>238</v>
      </c>
      <c r="B11" s="207">
        <v>2511</v>
      </c>
      <c r="C11" s="207"/>
      <c r="D11" s="206"/>
      <c r="E11" s="207">
        <v>298</v>
      </c>
      <c r="F11" s="242"/>
      <c r="G11" s="206"/>
      <c r="H11" s="301"/>
      <c r="I11" s="307"/>
      <c r="J11" s="303">
        <f t="shared" si="0"/>
        <v>2809</v>
      </c>
    </row>
    <row r="12" spans="1:10" ht="13.5" thickBot="1">
      <c r="A12" s="159" t="s">
        <v>171</v>
      </c>
      <c r="B12" s="207">
        <v>80</v>
      </c>
      <c r="C12" s="207"/>
      <c r="D12" s="206"/>
      <c r="E12" s="207"/>
      <c r="F12" s="242"/>
      <c r="G12" s="206">
        <v>1350</v>
      </c>
      <c r="H12" s="301"/>
      <c r="I12" s="307"/>
      <c r="J12" s="303">
        <f t="shared" si="0"/>
        <v>1430</v>
      </c>
    </row>
    <row r="13" spans="1:10" ht="13.5" thickBot="1">
      <c r="A13" s="198" t="s">
        <v>14</v>
      </c>
      <c r="B13" s="199">
        <f aca="true" t="shared" si="1" ref="B13:I13">SUM(B8:B12)</f>
        <v>5959</v>
      </c>
      <c r="C13" s="200">
        <f t="shared" si="1"/>
        <v>0</v>
      </c>
      <c r="D13" s="199">
        <f t="shared" si="1"/>
        <v>0</v>
      </c>
      <c r="E13" s="200">
        <f t="shared" si="1"/>
        <v>327</v>
      </c>
      <c r="F13" s="200">
        <f t="shared" si="1"/>
        <v>0</v>
      </c>
      <c r="G13" s="199">
        <f t="shared" si="1"/>
        <v>1350</v>
      </c>
      <c r="H13" s="200">
        <f t="shared" si="1"/>
        <v>0</v>
      </c>
      <c r="I13" s="304">
        <f t="shared" si="1"/>
        <v>0</v>
      </c>
      <c r="J13" s="91">
        <f t="shared" si="0"/>
        <v>7636</v>
      </c>
    </row>
  </sheetData>
  <sheetProtection/>
  <mergeCells count="2">
    <mergeCell ref="A1:J2"/>
    <mergeCell ref="A6:A7"/>
  </mergeCells>
  <printOptions/>
  <pageMargins left="0.75" right="0.75" top="1" bottom="1" header="0.5" footer="0.5"/>
  <pageSetup horizontalDpi="600" verticalDpi="600" orientation="landscape" paperSize="9" scale="64" r:id="rId1"/>
  <headerFooter alignWithMargins="0">
    <oddHeader>&amp;R2/1)b sz. melléklete
...../2014. (......) Egyek Önk.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view="pageLayout" workbookViewId="0" topLeftCell="B1">
      <selection activeCell="F12" sqref="F12"/>
    </sheetView>
  </sheetViews>
  <sheetFormatPr defaultColWidth="9.00390625" defaultRowHeight="12.75"/>
  <cols>
    <col min="1" max="1" width="49.25390625" style="0" customWidth="1"/>
    <col min="2" max="4" width="20.25390625" style="0" customWidth="1"/>
    <col min="5" max="5" width="12.25390625" style="0" customWidth="1"/>
    <col min="9" max="10" width="10.00390625" style="0" bestFit="1" customWidth="1"/>
  </cols>
  <sheetData>
    <row r="1" spans="1:5" ht="15.75" customHeight="1">
      <c r="A1" s="586" t="s">
        <v>120</v>
      </c>
      <c r="B1" s="586"/>
      <c r="C1" s="586"/>
      <c r="D1" s="586"/>
      <c r="E1" s="586"/>
    </row>
    <row r="2" spans="1:5" ht="15.75" customHeight="1">
      <c r="A2" s="586"/>
      <c r="B2" s="586"/>
      <c r="C2" s="586"/>
      <c r="D2" s="586"/>
      <c r="E2" s="586"/>
    </row>
    <row r="5" ht="13.5" thickBot="1"/>
    <row r="6" spans="1:10" ht="90" thickBot="1">
      <c r="A6" s="587" t="s">
        <v>158</v>
      </c>
      <c r="B6" s="160" t="s">
        <v>134</v>
      </c>
      <c r="C6" s="160" t="s">
        <v>142</v>
      </c>
      <c r="D6" s="160" t="s">
        <v>156</v>
      </c>
      <c r="E6" s="160" t="s">
        <v>132</v>
      </c>
      <c r="F6" s="160" t="s">
        <v>157</v>
      </c>
      <c r="G6" s="160" t="s">
        <v>154</v>
      </c>
      <c r="H6" s="160" t="s">
        <v>144</v>
      </c>
      <c r="I6" s="160" t="s">
        <v>152</v>
      </c>
      <c r="J6" s="161" t="s">
        <v>14</v>
      </c>
    </row>
    <row r="7" spans="1:10" ht="13.5" thickBot="1">
      <c r="A7" s="588"/>
      <c r="B7" s="194" t="s">
        <v>108</v>
      </c>
      <c r="C7" s="194" t="s">
        <v>108</v>
      </c>
      <c r="D7" s="194" t="s">
        <v>108</v>
      </c>
      <c r="E7" s="194" t="s">
        <v>108</v>
      </c>
      <c r="F7" s="194" t="s">
        <v>108</v>
      </c>
      <c r="G7" s="194" t="s">
        <v>108</v>
      </c>
      <c r="H7" s="194" t="s">
        <v>108</v>
      </c>
      <c r="I7" s="194" t="s">
        <v>108</v>
      </c>
      <c r="J7" s="194" t="s">
        <v>108</v>
      </c>
    </row>
    <row r="8" spans="1:10" ht="23.25" customHeight="1" thickBot="1">
      <c r="A8" s="406" t="s">
        <v>173</v>
      </c>
      <c r="B8" s="408"/>
      <c r="C8" s="408"/>
      <c r="D8" s="408"/>
      <c r="E8" s="408">
        <v>2384</v>
      </c>
      <c r="F8" s="408"/>
      <c r="G8" s="408"/>
      <c r="H8" s="408"/>
      <c r="I8" s="408">
        <v>83092</v>
      </c>
      <c r="J8" s="91">
        <f>SUM(B8:I8)</f>
        <v>85476</v>
      </c>
    </row>
    <row r="9" spans="1:10" ht="23.25" customHeight="1" thickBot="1">
      <c r="A9" s="407" t="s">
        <v>174</v>
      </c>
      <c r="B9" s="154"/>
      <c r="C9" s="154"/>
      <c r="D9" s="154"/>
      <c r="E9" s="154"/>
      <c r="F9" s="154"/>
      <c r="G9" s="154"/>
      <c r="H9" s="154"/>
      <c r="I9" s="154">
        <v>5724</v>
      </c>
      <c r="J9" s="91">
        <f>SUM(B9:I9)</f>
        <v>5724</v>
      </c>
    </row>
    <row r="10" spans="1:10" ht="41.25" customHeight="1" thickBot="1">
      <c r="A10" s="407" t="s">
        <v>243</v>
      </c>
      <c r="B10" s="154">
        <v>1131</v>
      </c>
      <c r="C10" s="154"/>
      <c r="D10" s="154"/>
      <c r="E10" s="154"/>
      <c r="F10" s="154"/>
      <c r="G10" s="154"/>
      <c r="H10" s="154"/>
      <c r="I10" s="154"/>
      <c r="J10" s="91">
        <f>SUM(B10:I10)</f>
        <v>1131</v>
      </c>
    </row>
    <row r="11" spans="1:10" ht="39" customHeight="1" thickBot="1">
      <c r="A11" s="407" t="s">
        <v>244</v>
      </c>
      <c r="B11" s="409">
        <v>1131</v>
      </c>
      <c r="C11" s="409"/>
      <c r="D11" s="409"/>
      <c r="E11" s="409"/>
      <c r="F11" s="409"/>
      <c r="G11" s="409"/>
      <c r="H11" s="409"/>
      <c r="I11" s="409"/>
      <c r="J11" s="91">
        <f>SUM(B11:I11)</f>
        <v>1131</v>
      </c>
    </row>
    <row r="12" spans="1:10" ht="13.5" thickBot="1">
      <c r="A12" s="198" t="s">
        <v>14</v>
      </c>
      <c r="B12" s="200">
        <f>SUM(B8:B11)</f>
        <v>2262</v>
      </c>
      <c r="C12" s="200">
        <f aca="true" t="shared" si="0" ref="C12:I12">SUM(C8:C11)</f>
        <v>0</v>
      </c>
      <c r="D12" s="200">
        <f t="shared" si="0"/>
        <v>0</v>
      </c>
      <c r="E12" s="200">
        <f t="shared" si="0"/>
        <v>2384</v>
      </c>
      <c r="F12" s="200">
        <f t="shared" si="0"/>
        <v>0</v>
      </c>
      <c r="G12" s="200">
        <f t="shared" si="0"/>
        <v>0</v>
      </c>
      <c r="H12" s="200">
        <f t="shared" si="0"/>
        <v>0</v>
      </c>
      <c r="I12" s="200">
        <f t="shared" si="0"/>
        <v>88816</v>
      </c>
      <c r="J12" s="91">
        <f>SUM(B12:I12)</f>
        <v>93462</v>
      </c>
    </row>
  </sheetData>
  <sheetProtection/>
  <mergeCells count="2">
    <mergeCell ref="A6:A7"/>
    <mergeCell ref="A1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  <headerFooter alignWithMargins="0">
    <oddHeader>&amp;R2/2.sz. melléklete
...../2014. (......) Egyek Önk.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view="pageLayout" workbookViewId="0" topLeftCell="A1">
      <selection activeCell="H17" sqref="H17"/>
    </sheetView>
  </sheetViews>
  <sheetFormatPr defaultColWidth="9.00390625" defaultRowHeight="12.75"/>
  <cols>
    <col min="1" max="1" width="44.00390625" style="0" customWidth="1"/>
    <col min="2" max="4" width="20.25390625" style="0" customWidth="1"/>
    <col min="5" max="5" width="12.25390625" style="0" customWidth="1"/>
    <col min="6" max="6" width="13.75390625" style="0" customWidth="1"/>
    <col min="7" max="7" width="15.00390625" style="0" customWidth="1"/>
    <col min="8" max="8" width="16.375" style="0" customWidth="1"/>
    <col min="9" max="9" width="15.00390625" style="0" customWidth="1"/>
    <col min="10" max="10" width="10.00390625" style="0" bestFit="1" customWidth="1"/>
  </cols>
  <sheetData>
    <row r="1" spans="1:5" ht="15.75" customHeight="1">
      <c r="A1" s="586" t="s">
        <v>119</v>
      </c>
      <c r="B1" s="586"/>
      <c r="C1" s="586"/>
      <c r="D1" s="586"/>
      <c r="E1" s="586"/>
    </row>
    <row r="2" spans="1:5" ht="15.75" customHeight="1">
      <c r="A2" s="586"/>
      <c r="B2" s="586"/>
      <c r="C2" s="586"/>
      <c r="D2" s="586"/>
      <c r="E2" s="586"/>
    </row>
    <row r="5" ht="13.5" thickBot="1"/>
    <row r="6" spans="1:10" ht="51.75" thickBot="1">
      <c r="A6" s="587" t="s">
        <v>158</v>
      </c>
      <c r="B6" s="160" t="s">
        <v>134</v>
      </c>
      <c r="C6" s="160" t="s">
        <v>142</v>
      </c>
      <c r="D6" s="160" t="s">
        <v>156</v>
      </c>
      <c r="E6" s="160" t="s">
        <v>132</v>
      </c>
      <c r="F6" s="160" t="s">
        <v>157</v>
      </c>
      <c r="G6" s="160" t="s">
        <v>154</v>
      </c>
      <c r="H6" s="160" t="s">
        <v>144</v>
      </c>
      <c r="I6" s="160" t="s">
        <v>152</v>
      </c>
      <c r="J6" s="161" t="s">
        <v>14</v>
      </c>
    </row>
    <row r="7" spans="1:10" ht="13.5" thickBot="1">
      <c r="A7" s="588"/>
      <c r="B7" s="194" t="s">
        <v>108</v>
      </c>
      <c r="C7" s="194" t="s">
        <v>108</v>
      </c>
      <c r="D7" s="194" t="s">
        <v>108</v>
      </c>
      <c r="E7" s="194" t="s">
        <v>108</v>
      </c>
      <c r="F7" s="194" t="s">
        <v>108</v>
      </c>
      <c r="G7" s="194" t="s">
        <v>108</v>
      </c>
      <c r="H7" s="194" t="s">
        <v>108</v>
      </c>
      <c r="I7" s="194" t="s">
        <v>108</v>
      </c>
      <c r="J7" s="194" t="s">
        <v>108</v>
      </c>
    </row>
    <row r="8" spans="1:10" ht="23.25" customHeight="1" thickBot="1">
      <c r="A8" s="406" t="s">
        <v>173</v>
      </c>
      <c r="B8" s="408"/>
      <c r="C8" s="408"/>
      <c r="D8" s="410"/>
      <c r="E8" s="408">
        <v>2384</v>
      </c>
      <c r="F8" s="410"/>
      <c r="G8" s="408"/>
      <c r="H8" s="410"/>
      <c r="I8" s="408">
        <v>83092</v>
      </c>
      <c r="J8" s="91">
        <f>SUM(B8:I8)</f>
        <v>85476</v>
      </c>
    </row>
    <row r="9" spans="1:10" ht="23.25" customHeight="1" thickBot="1">
      <c r="A9" s="407" t="s">
        <v>174</v>
      </c>
      <c r="B9" s="154"/>
      <c r="C9" s="154"/>
      <c r="D9" s="411"/>
      <c r="E9" s="154"/>
      <c r="F9" s="411"/>
      <c r="G9" s="154"/>
      <c r="H9" s="411"/>
      <c r="I9" s="154">
        <v>5724</v>
      </c>
      <c r="J9" s="91">
        <f>SUM(B9:I9)</f>
        <v>5724</v>
      </c>
    </row>
    <row r="10" spans="1:10" ht="45" customHeight="1" thickBot="1">
      <c r="A10" s="407" t="s">
        <v>243</v>
      </c>
      <c r="B10" s="154">
        <v>1131</v>
      </c>
      <c r="C10" s="154"/>
      <c r="D10" s="411"/>
      <c r="E10" s="154"/>
      <c r="F10" s="411"/>
      <c r="G10" s="154"/>
      <c r="H10" s="411"/>
      <c r="I10" s="154"/>
      <c r="J10" s="91">
        <f>SUM(B10:I10)</f>
        <v>1131</v>
      </c>
    </row>
    <row r="11" spans="1:10" ht="38.25" customHeight="1" thickBot="1">
      <c r="A11" s="407" t="s">
        <v>244</v>
      </c>
      <c r="B11" s="409">
        <v>1131</v>
      </c>
      <c r="C11" s="409"/>
      <c r="D11" s="412"/>
      <c r="E11" s="409"/>
      <c r="F11" s="412"/>
      <c r="G11" s="409"/>
      <c r="H11" s="412"/>
      <c r="I11" s="409"/>
      <c r="J11" s="91">
        <f>SUM(B11:I11)</f>
        <v>1131</v>
      </c>
    </row>
    <row r="12" spans="1:10" ht="13.5" thickBot="1">
      <c r="A12" s="198" t="s">
        <v>14</v>
      </c>
      <c r="B12" s="200">
        <f>SUM(B8:B11)</f>
        <v>2262</v>
      </c>
      <c r="C12" s="200">
        <f aca="true" t="shared" si="0" ref="C12:I12">SUM(C8:C11)</f>
        <v>0</v>
      </c>
      <c r="D12" s="200">
        <f t="shared" si="0"/>
        <v>0</v>
      </c>
      <c r="E12" s="200">
        <f t="shared" si="0"/>
        <v>2384</v>
      </c>
      <c r="F12" s="200">
        <f t="shared" si="0"/>
        <v>0</v>
      </c>
      <c r="G12" s="200">
        <f t="shared" si="0"/>
        <v>0</v>
      </c>
      <c r="H12" s="200">
        <f t="shared" si="0"/>
        <v>0</v>
      </c>
      <c r="I12" s="200">
        <f t="shared" si="0"/>
        <v>88816</v>
      </c>
      <c r="J12" s="91">
        <f>SUM(B12:I12)</f>
        <v>93462</v>
      </c>
    </row>
  </sheetData>
  <sheetProtection/>
  <mergeCells count="2">
    <mergeCell ref="A1:E2"/>
    <mergeCell ref="A6:A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  <headerFooter alignWithMargins="0">
    <oddHeader>&amp;R2/2)a sz. melléklete
...../2014. (......) Egyek Önk.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view="pageLayout" workbookViewId="0" topLeftCell="C1">
      <selection activeCell="I12" sqref="I12"/>
    </sheetView>
  </sheetViews>
  <sheetFormatPr defaultColWidth="9.00390625" defaultRowHeight="12.75"/>
  <cols>
    <col min="1" max="1" width="59.375" style="0" customWidth="1"/>
    <col min="2" max="3" width="17.375" style="0" customWidth="1"/>
    <col min="4" max="4" width="19.75390625" style="0" customWidth="1"/>
    <col min="5" max="5" width="17.875" style="0" customWidth="1"/>
    <col min="6" max="6" width="14.625" style="0" customWidth="1"/>
    <col min="7" max="7" width="15.25390625" style="0" customWidth="1"/>
    <col min="8" max="8" width="15.375" style="0" customWidth="1"/>
    <col min="9" max="9" width="13.25390625" style="0" customWidth="1"/>
    <col min="10" max="10" width="17.625" style="0" customWidth="1"/>
  </cols>
  <sheetData>
    <row r="1" spans="1:5" ht="15.75" customHeight="1">
      <c r="A1" s="586" t="s">
        <v>118</v>
      </c>
      <c r="B1" s="586"/>
      <c r="C1" s="586"/>
      <c r="D1" s="586"/>
      <c r="E1" s="586"/>
    </row>
    <row r="2" spans="1:5" ht="12.75">
      <c r="A2" s="586"/>
      <c r="B2" s="586"/>
      <c r="C2" s="586"/>
      <c r="D2" s="586"/>
      <c r="E2" s="586"/>
    </row>
    <row r="5" ht="13.5" thickBot="1"/>
    <row r="6" spans="1:10" ht="51.75" thickBot="1">
      <c r="A6" s="587" t="s">
        <v>158</v>
      </c>
      <c r="B6" s="160" t="s">
        <v>134</v>
      </c>
      <c r="C6" s="160" t="s">
        <v>142</v>
      </c>
      <c r="D6" s="160" t="s">
        <v>156</v>
      </c>
      <c r="E6" s="160" t="s">
        <v>132</v>
      </c>
      <c r="F6" s="160" t="s">
        <v>157</v>
      </c>
      <c r="G6" s="160" t="s">
        <v>154</v>
      </c>
      <c r="H6" s="160" t="s">
        <v>144</v>
      </c>
      <c r="I6" s="160" t="s">
        <v>152</v>
      </c>
      <c r="J6" s="161" t="s">
        <v>14</v>
      </c>
    </row>
    <row r="7" spans="1:10" ht="13.5" thickBot="1">
      <c r="A7" s="588"/>
      <c r="B7" s="194" t="s">
        <v>108</v>
      </c>
      <c r="C7" s="194" t="s">
        <v>108</v>
      </c>
      <c r="D7" s="194" t="s">
        <v>108</v>
      </c>
      <c r="E7" s="194" t="s">
        <v>108</v>
      </c>
      <c r="F7" s="194" t="s">
        <v>108</v>
      </c>
      <c r="G7" s="194" t="s">
        <v>108</v>
      </c>
      <c r="H7" s="194" t="s">
        <v>108</v>
      </c>
      <c r="I7" s="194" t="s">
        <v>108</v>
      </c>
      <c r="J7" s="194" t="s">
        <v>108</v>
      </c>
    </row>
    <row r="8" spans="1:12" ht="13.5" thickBot="1">
      <c r="A8" s="168" t="s">
        <v>175</v>
      </c>
      <c r="B8" s="410"/>
      <c r="C8" s="408"/>
      <c r="D8" s="410"/>
      <c r="E8" s="439">
        <f>SUM(B8:D8)</f>
        <v>0</v>
      </c>
      <c r="F8" s="418"/>
      <c r="G8" s="416"/>
      <c r="H8" s="418"/>
      <c r="I8" s="416">
        <v>627</v>
      </c>
      <c r="J8" s="413">
        <f>SUM(B8:I8)</f>
        <v>627</v>
      </c>
      <c r="K8" s="1"/>
      <c r="L8" s="1"/>
    </row>
    <row r="9" spans="1:10" ht="13.5" thickBot="1">
      <c r="A9" s="72" t="s">
        <v>176</v>
      </c>
      <c r="B9" s="411">
        <v>1263</v>
      </c>
      <c r="C9" s="154"/>
      <c r="D9" s="411"/>
      <c r="E9" s="440">
        <v>755</v>
      </c>
      <c r="F9" s="179"/>
      <c r="G9" s="156"/>
      <c r="H9" s="179"/>
      <c r="I9" s="156">
        <v>6390</v>
      </c>
      <c r="J9" s="413">
        <f>SUM(B9:I9)</f>
        <v>8408</v>
      </c>
    </row>
    <row r="10" spans="1:10" ht="13.5" thickBot="1">
      <c r="A10" s="72" t="s">
        <v>177</v>
      </c>
      <c r="B10" s="411">
        <v>698</v>
      </c>
      <c r="C10" s="154"/>
      <c r="D10" s="411"/>
      <c r="E10" s="441"/>
      <c r="F10" s="179"/>
      <c r="G10" s="156"/>
      <c r="H10" s="179"/>
      <c r="I10" s="156">
        <v>41</v>
      </c>
      <c r="J10" s="413">
        <f>SUM(B10:I10)</f>
        <v>739</v>
      </c>
    </row>
    <row r="11" spans="1:10" ht="13.5" thickBot="1">
      <c r="A11" s="74" t="s">
        <v>178</v>
      </c>
      <c r="B11" s="412"/>
      <c r="C11" s="409"/>
      <c r="D11" s="412"/>
      <c r="E11" s="442">
        <f>SUM(B11:D11)</f>
        <v>0</v>
      </c>
      <c r="F11" s="417"/>
      <c r="G11" s="157"/>
      <c r="H11" s="417"/>
      <c r="I11" s="157">
        <v>1836</v>
      </c>
      <c r="J11" s="413">
        <f>SUM(B11:I11)</f>
        <v>1836</v>
      </c>
    </row>
    <row r="12" spans="1:10" s="95" customFormat="1" ht="13.5" thickBot="1">
      <c r="A12" s="414" t="s">
        <v>84</v>
      </c>
      <c r="B12" s="94">
        <f>SUM(B8:B11)</f>
        <v>1961</v>
      </c>
      <c r="C12" s="94">
        <f aca="true" t="shared" si="0" ref="C12:I12">SUM(C8:C11)</f>
        <v>0</v>
      </c>
      <c r="D12" s="94">
        <f t="shared" si="0"/>
        <v>0</v>
      </c>
      <c r="E12" s="94">
        <f t="shared" si="0"/>
        <v>755</v>
      </c>
      <c r="F12" s="94">
        <f t="shared" si="0"/>
        <v>0</v>
      </c>
      <c r="G12" s="94">
        <f t="shared" si="0"/>
        <v>0</v>
      </c>
      <c r="H12" s="94">
        <f t="shared" si="0"/>
        <v>0</v>
      </c>
      <c r="I12" s="94">
        <f t="shared" si="0"/>
        <v>8894</v>
      </c>
      <c r="J12" s="413">
        <f>SUM(B12:I12)</f>
        <v>11610</v>
      </c>
    </row>
  </sheetData>
  <sheetProtection/>
  <mergeCells count="2">
    <mergeCell ref="A1:E2"/>
    <mergeCell ref="A6:A7"/>
  </mergeCells>
  <printOptions/>
  <pageMargins left="0.75" right="0.75" top="1" bottom="1" header="0.5" footer="0.5"/>
  <pageSetup horizontalDpi="600" verticalDpi="600" orientation="landscape" paperSize="9" scale="63" r:id="rId1"/>
  <headerFooter alignWithMargins="0">
    <oddHeader>&amp;R2/3.sz. melléklete
...../2014. (......) Egyek Önk.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view="pageLayout" workbookViewId="0" topLeftCell="B1">
      <selection activeCell="B8" sqref="B8:J12"/>
    </sheetView>
  </sheetViews>
  <sheetFormatPr defaultColWidth="9.00390625" defaultRowHeight="12.75"/>
  <cols>
    <col min="1" max="1" width="58.625" style="0" customWidth="1"/>
    <col min="2" max="3" width="17.375" style="0" customWidth="1"/>
    <col min="4" max="4" width="19.75390625" style="0" customWidth="1"/>
    <col min="5" max="5" width="14.75390625" style="0" customWidth="1"/>
    <col min="10" max="10" width="10.375" style="0" customWidth="1"/>
  </cols>
  <sheetData>
    <row r="1" spans="1:5" ht="15.75" customHeight="1">
      <c r="A1" s="586" t="s">
        <v>117</v>
      </c>
      <c r="B1" s="586"/>
      <c r="C1" s="586"/>
      <c r="D1" s="586"/>
      <c r="E1" s="586"/>
    </row>
    <row r="2" spans="1:5" ht="12.75">
      <c r="A2" s="586"/>
      <c r="B2" s="586"/>
      <c r="C2" s="586"/>
      <c r="D2" s="586"/>
      <c r="E2" s="586"/>
    </row>
    <row r="5" ht="13.5" thickBot="1"/>
    <row r="6" spans="1:10" ht="90" thickBot="1">
      <c r="A6" s="587" t="s">
        <v>158</v>
      </c>
      <c r="B6" s="160" t="s">
        <v>134</v>
      </c>
      <c r="C6" s="160" t="s">
        <v>142</v>
      </c>
      <c r="D6" s="160" t="s">
        <v>156</v>
      </c>
      <c r="E6" s="160" t="s">
        <v>132</v>
      </c>
      <c r="F6" s="160" t="s">
        <v>157</v>
      </c>
      <c r="G6" s="160" t="s">
        <v>154</v>
      </c>
      <c r="H6" s="160" t="s">
        <v>144</v>
      </c>
      <c r="I6" s="160" t="s">
        <v>152</v>
      </c>
      <c r="J6" s="161" t="s">
        <v>14</v>
      </c>
    </row>
    <row r="7" spans="1:10" ht="13.5" thickBot="1">
      <c r="A7" s="588"/>
      <c r="B7" s="194" t="s">
        <v>108</v>
      </c>
      <c r="C7" s="194" t="s">
        <v>108</v>
      </c>
      <c r="D7" s="194" t="s">
        <v>108</v>
      </c>
      <c r="E7" s="194" t="s">
        <v>108</v>
      </c>
      <c r="F7" s="194" t="s">
        <v>108</v>
      </c>
      <c r="G7" s="194" t="s">
        <v>108</v>
      </c>
      <c r="H7" s="308" t="s">
        <v>108</v>
      </c>
      <c r="I7" s="194" t="s">
        <v>108</v>
      </c>
      <c r="J7" s="194" t="s">
        <v>108</v>
      </c>
    </row>
    <row r="8" spans="1:10" ht="13.5" thickBot="1">
      <c r="A8" s="168" t="s">
        <v>175</v>
      </c>
      <c r="B8" s="419"/>
      <c r="C8" s="420"/>
      <c r="D8" s="421"/>
      <c r="E8" s="422">
        <f>SUM(B8:D8)</f>
        <v>0</v>
      </c>
      <c r="F8" s="423"/>
      <c r="G8" s="424"/>
      <c r="H8" s="423"/>
      <c r="I8" s="424">
        <v>627</v>
      </c>
      <c r="J8" s="425">
        <f>SUM(B8:I8)</f>
        <v>627</v>
      </c>
    </row>
    <row r="9" spans="1:10" ht="13.5" thickBot="1">
      <c r="A9" s="72" t="s">
        <v>176</v>
      </c>
      <c r="B9" s="426">
        <v>1263</v>
      </c>
      <c r="C9" s="427"/>
      <c r="D9" s="427"/>
      <c r="E9" s="428">
        <v>755</v>
      </c>
      <c r="F9" s="429"/>
      <c r="G9" s="430"/>
      <c r="H9" s="429"/>
      <c r="I9" s="430">
        <v>6390</v>
      </c>
      <c r="J9" s="425">
        <f>SUM(B9:I9)</f>
        <v>8408</v>
      </c>
    </row>
    <row r="10" spans="1:10" ht="13.5" thickBot="1">
      <c r="A10" s="74" t="s">
        <v>177</v>
      </c>
      <c r="B10" s="426">
        <v>698</v>
      </c>
      <c r="C10" s="427"/>
      <c r="D10" s="427"/>
      <c r="E10" s="431"/>
      <c r="F10" s="429"/>
      <c r="G10" s="430"/>
      <c r="H10" s="429"/>
      <c r="I10" s="430">
        <v>41</v>
      </c>
      <c r="J10" s="425">
        <f>SUM(B10:I10)</f>
        <v>739</v>
      </c>
    </row>
    <row r="11" spans="1:10" ht="13.5" thickBot="1">
      <c r="A11" s="415" t="s">
        <v>178</v>
      </c>
      <c r="B11" s="432"/>
      <c r="C11" s="433"/>
      <c r="D11" s="433"/>
      <c r="E11" s="434">
        <f>SUM(B11:D11)</f>
        <v>0</v>
      </c>
      <c r="F11" s="435"/>
      <c r="G11" s="436"/>
      <c r="H11" s="435"/>
      <c r="I11" s="436">
        <v>1836</v>
      </c>
      <c r="J11" s="425">
        <f>SUM(B11:I11)</f>
        <v>1836</v>
      </c>
    </row>
    <row r="12" spans="1:10" s="95" customFormat="1" ht="13.5" thickBot="1">
      <c r="A12" s="414" t="s">
        <v>84</v>
      </c>
      <c r="B12" s="437">
        <f>SUM(B8:B11)</f>
        <v>1961</v>
      </c>
      <c r="C12" s="437">
        <f aca="true" t="shared" si="0" ref="C12:I12">SUM(C8:C11)</f>
        <v>0</v>
      </c>
      <c r="D12" s="437">
        <f t="shared" si="0"/>
        <v>0</v>
      </c>
      <c r="E12" s="437">
        <f t="shared" si="0"/>
        <v>755</v>
      </c>
      <c r="F12" s="437">
        <f t="shared" si="0"/>
        <v>0</v>
      </c>
      <c r="G12" s="437">
        <f t="shared" si="0"/>
        <v>0</v>
      </c>
      <c r="H12" s="438">
        <f t="shared" si="0"/>
        <v>0</v>
      </c>
      <c r="I12" s="437">
        <f t="shared" si="0"/>
        <v>8894</v>
      </c>
      <c r="J12" s="425">
        <f>SUM(B12:I12)</f>
        <v>11610</v>
      </c>
    </row>
  </sheetData>
  <sheetProtection/>
  <mergeCells count="2">
    <mergeCell ref="A1:E2"/>
    <mergeCell ref="A6:A7"/>
  </mergeCells>
  <printOptions/>
  <pageMargins left="0.75" right="0.75" top="1" bottom="1" header="0.5" footer="0.5"/>
  <pageSetup horizontalDpi="600" verticalDpi="600" orientation="landscape" paperSize="9" scale="75" r:id="rId1"/>
  <headerFooter alignWithMargins="0">
    <oddHeader>&amp;R2/3)a sz. melléklete
...../2014. (......) Egyek Önk.</oddHeader>
  </headerFooter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O38"/>
  <sheetViews>
    <sheetView workbookViewId="0" topLeftCell="A4">
      <selection activeCell="D37" sqref="D37"/>
    </sheetView>
  </sheetViews>
  <sheetFormatPr defaultColWidth="9.00390625" defaultRowHeight="12.75"/>
  <cols>
    <col min="1" max="1" width="40.75390625" style="0" customWidth="1"/>
    <col min="2" max="2" width="13.375" style="0" customWidth="1"/>
    <col min="3" max="4" width="14.75390625" style="0" customWidth="1"/>
    <col min="5" max="5" width="15.125" style="0" customWidth="1"/>
    <col min="6" max="6" width="11.75390625" style="0" customWidth="1"/>
    <col min="7" max="7" width="14.875" style="0" customWidth="1"/>
  </cols>
  <sheetData>
    <row r="2" spans="1:15" ht="44.25" customHeight="1">
      <c r="A2" s="591" t="s">
        <v>112</v>
      </c>
      <c r="B2" s="591"/>
      <c r="C2" s="591"/>
      <c r="D2" s="591"/>
      <c r="E2" s="591"/>
      <c r="F2" s="253"/>
      <c r="G2" s="253"/>
      <c r="H2" s="22"/>
      <c r="I2" s="22"/>
      <c r="J2" s="22"/>
      <c r="K2" s="22"/>
      <c r="L2" s="22"/>
      <c r="M2" s="22"/>
      <c r="N2" s="22"/>
      <c r="O2" s="22"/>
    </row>
    <row r="3" spans="1:15" ht="15.75">
      <c r="A3" s="253"/>
      <c r="B3" s="253"/>
      <c r="C3" s="253"/>
      <c r="D3" s="253"/>
      <c r="E3" s="253"/>
      <c r="F3" s="253"/>
      <c r="G3" s="253"/>
      <c r="H3" s="22"/>
      <c r="I3" s="22"/>
      <c r="J3" s="22"/>
      <c r="K3" s="22"/>
      <c r="L3" s="22"/>
      <c r="M3" s="22"/>
      <c r="N3" s="22"/>
      <c r="O3" s="22"/>
    </row>
    <row r="4" spans="1:15" ht="15.75">
      <c r="A4" s="25"/>
      <c r="B4" s="25"/>
      <c r="C4" s="25"/>
      <c r="D4" s="25"/>
      <c r="E4" s="25"/>
      <c r="F4" s="25"/>
      <c r="G4" s="25"/>
      <c r="H4" s="22"/>
      <c r="I4" s="22"/>
      <c r="J4" s="22"/>
      <c r="K4" s="22"/>
      <c r="L4" s="22"/>
      <c r="M4" s="22"/>
      <c r="N4" s="22"/>
      <c r="O4" s="22"/>
    </row>
    <row r="5" spans="1:15" ht="16.5" thickBot="1">
      <c r="A5" s="22"/>
      <c r="B5" s="22"/>
      <c r="C5" s="22"/>
      <c r="D5" s="22"/>
      <c r="E5" s="27"/>
      <c r="F5" s="27"/>
      <c r="G5" s="27"/>
      <c r="H5" s="22"/>
      <c r="I5" s="22"/>
      <c r="J5" s="22"/>
      <c r="K5" s="22"/>
      <c r="L5" s="22"/>
      <c r="M5" s="22"/>
      <c r="N5" s="22"/>
      <c r="O5" s="22"/>
    </row>
    <row r="6" spans="1:15" ht="16.5" thickBot="1">
      <c r="A6" s="26"/>
      <c r="B6" s="130"/>
      <c r="C6" s="596"/>
      <c r="D6" s="596"/>
      <c r="E6" s="597"/>
      <c r="F6" s="75"/>
      <c r="G6" s="75"/>
      <c r="H6" s="22"/>
      <c r="I6" s="22"/>
      <c r="J6" s="22"/>
      <c r="K6" s="22"/>
      <c r="L6" s="22"/>
      <c r="M6" s="22"/>
      <c r="N6" s="22"/>
      <c r="O6" s="22"/>
    </row>
    <row r="7" spans="1:6" ht="12.75" customHeight="1">
      <c r="A7" s="598" t="s">
        <v>180</v>
      </c>
      <c r="B7" s="592" t="s">
        <v>113</v>
      </c>
      <c r="C7" s="592" t="s">
        <v>114</v>
      </c>
      <c r="D7" s="594" t="s">
        <v>115</v>
      </c>
      <c r="E7" s="600" t="s">
        <v>116</v>
      </c>
      <c r="F7" s="21"/>
    </row>
    <row r="8" spans="1:6" ht="43.5" customHeight="1" thickBot="1">
      <c r="A8" s="599"/>
      <c r="B8" s="593"/>
      <c r="C8" s="593"/>
      <c r="D8" s="595"/>
      <c r="E8" s="601"/>
      <c r="F8" s="121"/>
    </row>
    <row r="9" spans="1:7" ht="21" customHeight="1" thickBot="1">
      <c r="A9" s="444" t="s">
        <v>181</v>
      </c>
      <c r="B9" s="310">
        <v>271227</v>
      </c>
      <c r="C9" s="445">
        <v>51434</v>
      </c>
      <c r="D9" s="446">
        <v>6080</v>
      </c>
      <c r="E9" s="164">
        <f aca="true" t="shared" si="0" ref="E9:E16">D9+C9+B9</f>
        <v>328741</v>
      </c>
      <c r="F9" s="121"/>
      <c r="G9" s="120"/>
    </row>
    <row r="10" spans="1:7" ht="33" customHeight="1" thickBot="1">
      <c r="A10" s="447" t="s">
        <v>182</v>
      </c>
      <c r="B10" s="310">
        <v>42066</v>
      </c>
      <c r="C10" s="445">
        <v>12100</v>
      </c>
      <c r="D10" s="446">
        <v>1183</v>
      </c>
      <c r="E10" s="164">
        <f t="shared" si="0"/>
        <v>55349</v>
      </c>
      <c r="F10" s="121"/>
      <c r="G10" s="120"/>
    </row>
    <row r="11" spans="1:7" ht="21" customHeight="1" thickBot="1">
      <c r="A11" s="448" t="s">
        <v>183</v>
      </c>
      <c r="B11" s="449">
        <v>120960</v>
      </c>
      <c r="C11" s="170">
        <v>14975</v>
      </c>
      <c r="D11" s="450">
        <v>4312</v>
      </c>
      <c r="E11" s="451">
        <f t="shared" si="0"/>
        <v>140247</v>
      </c>
      <c r="F11" s="121"/>
      <c r="G11" s="120"/>
    </row>
    <row r="12" spans="1:7" ht="21" customHeight="1" thickBot="1">
      <c r="A12" s="444" t="s">
        <v>184</v>
      </c>
      <c r="B12" s="310">
        <v>128964</v>
      </c>
      <c r="C12" s="445">
        <v>0</v>
      </c>
      <c r="D12" s="446"/>
      <c r="E12" s="164">
        <f t="shared" si="0"/>
        <v>128964</v>
      </c>
      <c r="F12" s="121"/>
      <c r="G12" s="120"/>
    </row>
    <row r="13" spans="1:7" ht="35.25" customHeight="1" thickBot="1">
      <c r="A13" s="447" t="s">
        <v>190</v>
      </c>
      <c r="B13" s="454">
        <v>80162</v>
      </c>
      <c r="C13" s="445">
        <v>9108</v>
      </c>
      <c r="D13" s="446"/>
      <c r="E13" s="164">
        <f t="shared" si="0"/>
        <v>89270</v>
      </c>
      <c r="F13" s="121"/>
      <c r="G13" s="120"/>
    </row>
    <row r="14" spans="1:7" ht="35.25" customHeight="1" thickBot="1">
      <c r="A14" s="452" t="s">
        <v>191</v>
      </c>
      <c r="B14" s="453">
        <v>97710</v>
      </c>
      <c r="C14" s="170">
        <v>0</v>
      </c>
      <c r="D14" s="450"/>
      <c r="E14" s="451">
        <f t="shared" si="0"/>
        <v>97710</v>
      </c>
      <c r="F14" s="121"/>
      <c r="G14" s="120"/>
    </row>
    <row r="15" spans="1:7" ht="31.5" customHeight="1" thickBot="1">
      <c r="A15" s="447" t="s">
        <v>193</v>
      </c>
      <c r="B15" s="310">
        <v>97710</v>
      </c>
      <c r="C15" s="445"/>
      <c r="D15" s="446"/>
      <c r="E15" s="164">
        <f t="shared" si="0"/>
        <v>97710</v>
      </c>
      <c r="F15" s="121"/>
      <c r="G15" s="120"/>
    </row>
    <row r="16" spans="1:7" ht="21" customHeight="1" thickBot="1">
      <c r="A16" s="19" t="s">
        <v>35</v>
      </c>
      <c r="B16" s="164">
        <f>SUM(B9:B14)</f>
        <v>741089</v>
      </c>
      <c r="C16" s="443">
        <f>SUM(C9:C15)</f>
        <v>87617</v>
      </c>
      <c r="D16" s="164">
        <f>SUM(D9:D15)</f>
        <v>11575</v>
      </c>
      <c r="E16" s="164">
        <f t="shared" si="0"/>
        <v>840281</v>
      </c>
      <c r="F16" s="121"/>
      <c r="G16" s="120"/>
    </row>
    <row r="17" spans="1:7" ht="21" customHeight="1" thickBot="1">
      <c r="A17" s="23"/>
      <c r="B17" s="170"/>
      <c r="C17" s="170"/>
      <c r="D17" s="169"/>
      <c r="E17" s="171"/>
      <c r="F17" s="21"/>
      <c r="G17" s="120"/>
    </row>
    <row r="18" spans="1:6" s="337" customFormat="1" ht="21" customHeight="1" thickBot="1">
      <c r="A18" s="336" t="s">
        <v>185</v>
      </c>
      <c r="B18" s="310">
        <v>146887</v>
      </c>
      <c r="C18" s="310">
        <v>5845</v>
      </c>
      <c r="D18" s="310">
        <v>35</v>
      </c>
      <c r="E18" s="339">
        <f>D18+C18+B18</f>
        <v>152767</v>
      </c>
      <c r="F18" s="121"/>
    </row>
    <row r="19" spans="1:6" s="337" customFormat="1" ht="21" customHeight="1" thickBot="1">
      <c r="A19" s="336" t="s">
        <v>186</v>
      </c>
      <c r="B19" s="310">
        <v>63604</v>
      </c>
      <c r="C19" s="310"/>
      <c r="D19" s="310"/>
      <c r="E19" s="339">
        <f>D19+C19+B19</f>
        <v>63604</v>
      </c>
      <c r="F19" s="121"/>
    </row>
    <row r="20" spans="1:6" s="337" customFormat="1" ht="21" customHeight="1" thickBot="1">
      <c r="A20" s="336" t="s">
        <v>187</v>
      </c>
      <c r="B20" s="310">
        <v>1887</v>
      </c>
      <c r="C20" s="310"/>
      <c r="D20" s="310"/>
      <c r="E20" s="339">
        <f>D20+C20+B20</f>
        <v>1887</v>
      </c>
      <c r="F20" s="121"/>
    </row>
    <row r="21" spans="1:6" s="337" customFormat="1" ht="34.5" customHeight="1" thickBot="1">
      <c r="A21" s="338" t="s">
        <v>192</v>
      </c>
      <c r="B21" s="310">
        <v>90975</v>
      </c>
      <c r="C21" s="310"/>
      <c r="D21" s="310"/>
      <c r="E21" s="339">
        <f>D21+C21+B21</f>
        <v>90975</v>
      </c>
      <c r="F21" s="121"/>
    </row>
    <row r="22" spans="1:7" ht="21" customHeight="1" thickBot="1">
      <c r="A22" s="19" t="s">
        <v>188</v>
      </c>
      <c r="B22" s="164">
        <f>SUM(B18:B21)</f>
        <v>303353</v>
      </c>
      <c r="C22" s="164">
        <f>SUM(C18:C21)</f>
        <v>5845</v>
      </c>
      <c r="D22" s="164">
        <f>SUM(D18:D21)</f>
        <v>35</v>
      </c>
      <c r="E22" s="339">
        <f>D22+C22+B22</f>
        <v>309233</v>
      </c>
      <c r="F22" s="121"/>
      <c r="G22" s="120"/>
    </row>
    <row r="23" spans="1:6" ht="21" customHeight="1" thickBot="1">
      <c r="A23" s="23"/>
      <c r="B23" s="170"/>
      <c r="C23" s="170"/>
      <c r="D23" s="169"/>
      <c r="E23" s="340"/>
      <c r="F23" s="21"/>
    </row>
    <row r="24" spans="1:7" ht="21" customHeight="1" thickBot="1">
      <c r="A24" s="19" t="s">
        <v>189</v>
      </c>
      <c r="B24" s="172">
        <v>131931</v>
      </c>
      <c r="C24" s="172"/>
      <c r="D24" s="131"/>
      <c r="E24" s="339">
        <f>D24+C24+B24</f>
        <v>131931</v>
      </c>
      <c r="F24" s="21"/>
      <c r="G24" s="120"/>
    </row>
    <row r="25" spans="1:6" ht="21" customHeight="1" thickBot="1">
      <c r="A25" s="23"/>
      <c r="B25" s="173"/>
      <c r="C25" s="170"/>
      <c r="D25" s="169"/>
      <c r="E25" s="340"/>
      <c r="F25" s="21"/>
    </row>
    <row r="26" spans="1:7" ht="21" customHeight="1" thickBot="1">
      <c r="A26" s="19" t="s">
        <v>37</v>
      </c>
      <c r="B26" s="164">
        <f>SUM(B16+B22+B24)</f>
        <v>1176373</v>
      </c>
      <c r="C26" s="164">
        <f>C16+C22+C24</f>
        <v>93462</v>
      </c>
      <c r="D26" s="164">
        <f>D16+D22+D24</f>
        <v>11610</v>
      </c>
      <c r="E26" s="339">
        <f>D26+C26+B26</f>
        <v>1281445</v>
      </c>
      <c r="F26" s="21"/>
      <c r="G26" s="120"/>
    </row>
    <row r="27" spans="1:6" ht="21" customHeight="1" thickBot="1">
      <c r="A27" s="24"/>
      <c r="B27" s="174"/>
      <c r="C27" s="175"/>
      <c r="D27" s="174"/>
      <c r="E27" s="340"/>
      <c r="F27" s="21"/>
    </row>
    <row r="28" spans="1:7" ht="21" customHeight="1" thickBot="1">
      <c r="A28" s="19" t="s">
        <v>36</v>
      </c>
      <c r="B28" s="131">
        <v>470</v>
      </c>
      <c r="C28" s="172">
        <v>21</v>
      </c>
      <c r="D28" s="131">
        <v>5</v>
      </c>
      <c r="E28" s="340">
        <f>D28+C28+B28</f>
        <v>496</v>
      </c>
      <c r="F28" s="21"/>
      <c r="G28" s="120"/>
    </row>
    <row r="29" spans="1:6" ht="12.75">
      <c r="A29" s="21"/>
      <c r="B29" s="21"/>
      <c r="C29" s="21"/>
      <c r="D29" s="21"/>
      <c r="E29" s="21"/>
      <c r="F29" s="21"/>
    </row>
    <row r="30" spans="1:6" ht="16.5" customHeight="1">
      <c r="A30" s="76"/>
      <c r="B30" s="76"/>
      <c r="C30" s="76"/>
      <c r="D30" s="76"/>
      <c r="E30" s="77"/>
      <c r="F30" s="21"/>
    </row>
    <row r="31" spans="1:8" ht="12.75">
      <c r="A31" s="21"/>
      <c r="B31" s="21"/>
      <c r="C31" s="21"/>
      <c r="D31" s="21"/>
      <c r="E31" s="21"/>
      <c r="F31" s="21"/>
      <c r="G31" s="21"/>
      <c r="H31" s="21"/>
    </row>
    <row r="32" spans="1:8" ht="12.75">
      <c r="A32" s="21"/>
      <c r="B32" s="21"/>
      <c r="C32" s="21"/>
      <c r="D32" s="21"/>
      <c r="E32" s="21"/>
      <c r="F32" s="21"/>
      <c r="G32" s="21"/>
      <c r="H32" s="21"/>
    </row>
    <row r="33" spans="1:8" ht="12.75">
      <c r="A33" s="21"/>
      <c r="B33" s="21"/>
      <c r="C33" s="21"/>
      <c r="D33" s="21"/>
      <c r="E33" s="21"/>
      <c r="F33" s="21"/>
      <c r="G33" s="21"/>
      <c r="H33" s="21"/>
    </row>
    <row r="34" spans="1:8" ht="12.75">
      <c r="A34" s="21"/>
      <c r="B34" s="21"/>
      <c r="C34" s="21"/>
      <c r="D34" s="21"/>
      <c r="E34" s="21"/>
      <c r="F34" s="21"/>
      <c r="G34" s="21"/>
      <c r="H34" s="21"/>
    </row>
    <row r="35" spans="1:8" ht="12.75">
      <c r="A35" s="21"/>
      <c r="B35" s="21"/>
      <c r="C35" s="21"/>
      <c r="D35" s="21"/>
      <c r="E35" s="21"/>
      <c r="F35" s="21"/>
      <c r="G35" s="21"/>
      <c r="H35" s="21"/>
    </row>
    <row r="36" spans="1:8" ht="12.75">
      <c r="A36" s="21"/>
      <c r="B36" s="21"/>
      <c r="C36" s="21"/>
      <c r="D36" s="21"/>
      <c r="E36" s="21"/>
      <c r="F36" s="21"/>
      <c r="G36" s="21"/>
      <c r="H36" s="21"/>
    </row>
    <row r="37" spans="1:8" ht="12.75">
      <c r="A37" s="21"/>
      <c r="B37" s="21"/>
      <c r="C37" s="21"/>
      <c r="D37" s="21"/>
      <c r="E37" s="21"/>
      <c r="F37" s="21"/>
      <c r="G37" s="21"/>
      <c r="H37" s="21"/>
    </row>
    <row r="38" spans="1:8" ht="12.75">
      <c r="A38" s="21"/>
      <c r="B38" s="21"/>
      <c r="C38" s="21"/>
      <c r="D38" s="21"/>
      <c r="E38" s="21"/>
      <c r="F38" s="21"/>
      <c r="G38" s="21"/>
      <c r="H38" s="21"/>
    </row>
  </sheetData>
  <sheetProtection/>
  <mergeCells count="7">
    <mergeCell ref="A2:E2"/>
    <mergeCell ref="B7:B8"/>
    <mergeCell ref="D7:D8"/>
    <mergeCell ref="C6:E6"/>
    <mergeCell ref="A7:A8"/>
    <mergeCell ref="C7:C8"/>
    <mergeCell ref="E7:E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  <headerFooter alignWithMargins="0">
    <oddHeader>&amp;R3.sz. melléklet
..../2014.(....) Egyek Önk.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kincstár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 Zsuzsanna</dc:creator>
  <cp:keywords/>
  <dc:description/>
  <cp:lastModifiedBy>Titkarsag_</cp:lastModifiedBy>
  <cp:lastPrinted>2014-08-19T12:09:12Z</cp:lastPrinted>
  <dcterms:created xsi:type="dcterms:W3CDTF">1999-11-19T07:39:00Z</dcterms:created>
  <dcterms:modified xsi:type="dcterms:W3CDTF">2014-08-19T12:09:20Z</dcterms:modified>
  <cp:category/>
  <cp:version/>
  <cp:contentType/>
  <cp:contentStatus/>
</cp:coreProperties>
</file>