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00" windowHeight="8700" firstSheet="2" activeTab="4"/>
  </bookViews>
  <sheets>
    <sheet name="bevétel 1.m. " sheetId="1" r:id="rId1"/>
    <sheet name="Bevétel Önkormányzat 1.1 " sheetId="2" r:id="rId2"/>
    <sheet name="Bevétel Polg.Hivatal 1.2 " sheetId="3" r:id="rId3"/>
    <sheet name="Bevétel ETKIKI 1.3 " sheetId="4" r:id="rId4"/>
    <sheet name="Kiadások 2" sheetId="5" r:id="rId5"/>
    <sheet name="Működési kiadások3" sheetId="6" r:id="rId6"/>
    <sheet name="Felhalmozás4." sheetId="7" r:id="rId7"/>
    <sheet name="Mérleg 5" sheetId="8" r:id="rId8"/>
    <sheet name="Előirányzat felh. 6" sheetId="9" r:id="rId9"/>
    <sheet name="önkormányzat kiadásai 7" sheetId="10" r:id="rId10"/>
    <sheet name="Polg.Hivatal kiadásai 7.1" sheetId="11" r:id="rId11"/>
    <sheet name="ETKIKI kiadásai 7.2" sheetId="12" r:id="rId12"/>
    <sheet name="mérleg 8" sheetId="13" r:id="rId13"/>
  </sheets>
  <definedNames>
    <definedName name="_xlnm.Print_Area" localSheetId="0">'bevétel 1.m. '!$A$1:$E$47</definedName>
    <definedName name="_xlnm.Print_Area" localSheetId="3">'Bevétel ETKIKI 1.3 '!$A$1:$I$26</definedName>
    <definedName name="_xlnm.Print_Area" localSheetId="2">'Bevétel Polg.Hivatal 1.2 '!$A$1:$H$25</definedName>
    <definedName name="_xlnm.Print_Area" localSheetId="4">'Kiadások 2'!$A$1:$F$24</definedName>
    <definedName name="_xlnm.Print_Area" localSheetId="12">'mérleg 8'!$A$1:$I$40</definedName>
    <definedName name="_xlnm.Print_Area" localSheetId="9">'önkormányzat kiadásai 7'!$A$1:$P$54</definedName>
    <definedName name="_xlnm.Print_Area" localSheetId="10">'Polg.Hivatal kiadásai 7.1'!$A$1:$O$15</definedName>
  </definedNames>
  <calcPr fullCalcOnLoad="1"/>
</workbook>
</file>

<file path=xl/sharedStrings.xml><?xml version="1.0" encoding="utf-8"?>
<sst xmlns="http://schemas.openxmlformats.org/spreadsheetml/2006/main" count="779" uniqueCount="534">
  <si>
    <t>Céltartalék</t>
  </si>
  <si>
    <t>Megnevezés</t>
  </si>
  <si>
    <t>Működési bevételek</t>
  </si>
  <si>
    <t>1.</t>
  </si>
  <si>
    <t>10.</t>
  </si>
  <si>
    <t>4.</t>
  </si>
  <si>
    <t>7.</t>
  </si>
  <si>
    <t>2.</t>
  </si>
  <si>
    <t>5.</t>
  </si>
  <si>
    <t>9.</t>
  </si>
  <si>
    <t>11.</t>
  </si>
  <si>
    <t>3.</t>
  </si>
  <si>
    <t>6.</t>
  </si>
  <si>
    <t>adatok ezer forintban</t>
  </si>
  <si>
    <t>8.</t>
  </si>
  <si>
    <t>Összesen:</t>
  </si>
  <si>
    <t>Tartalék</t>
  </si>
  <si>
    <t>előirányzat</t>
  </si>
  <si>
    <t>Felhalmozási célú hitel</t>
  </si>
  <si>
    <t>Személyi juttatások</t>
  </si>
  <si>
    <t>Kiadások</t>
  </si>
  <si>
    <t>Bevételek</t>
  </si>
  <si>
    <t>Müködési kiadások</t>
  </si>
  <si>
    <t>Dologi kiadások</t>
  </si>
  <si>
    <t>Ellátottak pénzbeni juttatásai</t>
  </si>
  <si>
    <t>Társadalom és szoc.pol.juttatások</t>
  </si>
  <si>
    <t>Müködési kiadás összesen:</t>
  </si>
  <si>
    <t>Müködési bevétel összesen:</t>
  </si>
  <si>
    <t>Felhalmozási kiadások</t>
  </si>
  <si>
    <t>Felhalmozási bevételek</t>
  </si>
  <si>
    <t>Felhalmozási támogatás</t>
  </si>
  <si>
    <t>Felhalmozási célú pénzeszközátadás</t>
  </si>
  <si>
    <t>Felhalmozási kiadás összesen:</t>
  </si>
  <si>
    <t>Felhalmozási bevétel összesen:</t>
  </si>
  <si>
    <t>M i n d ö s s z e s e n  :</t>
  </si>
  <si>
    <t>Összesen</t>
  </si>
  <si>
    <t>12.</t>
  </si>
  <si>
    <t>Működési hitel</t>
  </si>
  <si>
    <t>Önkormányzati beruházások</t>
  </si>
  <si>
    <t>Felhalmozási célú átvett pénzeszköz</t>
  </si>
  <si>
    <t xml:space="preserve">                                              Egyek Nagyközség Önkormányzat működési és felhalmozási célú bevételeinek és kiadásainak </t>
  </si>
  <si>
    <t>Egyek Nagyközség Önkormányzat és költségvetési szervei bevételei forrásonként, főbb jogcím-csoportonkénti részletezettségben.</t>
  </si>
  <si>
    <t xml:space="preserve">adatok ezer forintban </t>
  </si>
  <si>
    <t>BEVÉTELI JOGCÍM-CSOPORT</t>
  </si>
  <si>
    <t xml:space="preserve">2.2 Helyi adók </t>
  </si>
  <si>
    <t>2.3. Átengedett központi adók (SZJA Gépj.term)</t>
  </si>
  <si>
    <t>2.4. Bírság, pótlék, egyéb saj.</t>
  </si>
  <si>
    <t xml:space="preserve">Kiemelt előirányzatok </t>
  </si>
  <si>
    <t xml:space="preserve">Összesen </t>
  </si>
  <si>
    <t>Személyi jellegű juttatások</t>
  </si>
  <si>
    <t>Ellátottak pénzbeli juttatásai</t>
  </si>
  <si>
    <t>Speciális célú támogatások</t>
  </si>
  <si>
    <t>Működési kiadások összesen</t>
  </si>
  <si>
    <t>Költségvetési létszámkeret.</t>
  </si>
  <si>
    <t>Dologi és egyéb folyó kiadások</t>
  </si>
  <si>
    <t xml:space="preserve">Felhalmozási kiadások </t>
  </si>
  <si>
    <t>Tartalékok</t>
  </si>
  <si>
    <t xml:space="preserve">Kiadások összesen: </t>
  </si>
  <si>
    <t>Rendszeres személyi juttatások</t>
  </si>
  <si>
    <t>Nem rendszeres személyi juttatások</t>
  </si>
  <si>
    <t>Külső személyi juttatások</t>
  </si>
  <si>
    <t xml:space="preserve">Dologi kiadások </t>
  </si>
  <si>
    <t xml:space="preserve">             testvérvárosi kapcsolat</t>
  </si>
  <si>
    <t>Egyéb folyó kiadások</t>
  </si>
  <si>
    <t>Önkormányzat által folyósított ellátások</t>
  </si>
  <si>
    <t xml:space="preserve">Középfokú oktatásban résztvevők jut. </t>
  </si>
  <si>
    <t>Bursa Hungarica</t>
  </si>
  <si>
    <t>Balmazújvárosi többcélú társulás</t>
  </si>
  <si>
    <t>Helyi önszerveződő közösségek</t>
  </si>
  <si>
    <t xml:space="preserve">   ebből: közcélú, közhasznú</t>
  </si>
  <si>
    <t>Szakfeladat</t>
  </si>
  <si>
    <t>Személyi jell. juttatás</t>
  </si>
  <si>
    <t xml:space="preserve">Dologi és egyéb folyó kiadások </t>
  </si>
  <si>
    <t xml:space="preserve">Ellátottak juttatásai </t>
  </si>
  <si>
    <t>Műk. célú pénzeszközátadás</t>
  </si>
  <si>
    <t>Felújítás</t>
  </si>
  <si>
    <t xml:space="preserve">Műk.célú tám. Ért. kiadás </t>
  </si>
  <si>
    <t>Hiteltörlesztés</t>
  </si>
  <si>
    <t>Felhalmozási hit. Kamata</t>
  </si>
  <si>
    <t>Ellátottak pénzbeli juttatása</t>
  </si>
  <si>
    <t>Támogatásértékű felhalmozási bevétel</t>
  </si>
  <si>
    <t>Támogatásértékű felhalmozási kiadás</t>
  </si>
  <si>
    <t>Előirányzat</t>
  </si>
  <si>
    <t>jan.</t>
  </si>
  <si>
    <t>febr.</t>
  </si>
  <si>
    <t>márc.</t>
  </si>
  <si>
    <t>ápr.</t>
  </si>
  <si>
    <t>máj.</t>
  </si>
  <si>
    <t>jun.</t>
  </si>
  <si>
    <t>júl.</t>
  </si>
  <si>
    <t>aug.</t>
  </si>
  <si>
    <t>szept.</t>
  </si>
  <si>
    <t>okt.</t>
  </si>
  <si>
    <t>nov.</t>
  </si>
  <si>
    <t>dec.</t>
  </si>
  <si>
    <t>BEVÉTELEK</t>
  </si>
  <si>
    <t>Int.műk.bev.</t>
  </si>
  <si>
    <t>Felhalm.hitel</t>
  </si>
  <si>
    <t>BEVÉTEL ÖSSZESEN</t>
  </si>
  <si>
    <t>KIADÁSOK</t>
  </si>
  <si>
    <t>Személyi jutt.</t>
  </si>
  <si>
    <t>Dologi</t>
  </si>
  <si>
    <t>Beruházás</t>
  </si>
  <si>
    <t>Pénzeszk.átad.műk</t>
  </si>
  <si>
    <t>felhalm.hitel+kamat</t>
  </si>
  <si>
    <t>KIADÁS ÖSSZESEN</t>
  </si>
  <si>
    <t>Tám. Ért. Kiad mük.</t>
  </si>
  <si>
    <t>Ellátottak pénzbeli jut.</t>
  </si>
  <si>
    <t>Támogatásértékű működési bevétel</t>
  </si>
  <si>
    <t>Támogatásértékű működési kiadás</t>
  </si>
  <si>
    <t>Felújítások</t>
  </si>
  <si>
    <t>Felhalmozási célú hitel visszafizetés</t>
  </si>
  <si>
    <t>Felhalmozási célú hitel kamata</t>
  </si>
  <si>
    <t>B E V É T E L E K</t>
  </si>
  <si>
    <t>Sor-
szám</t>
  </si>
  <si>
    <t>Bevételi jogcím</t>
  </si>
  <si>
    <t>3.1.</t>
  </si>
  <si>
    <t>Illetékek</t>
  </si>
  <si>
    <t>3.2.</t>
  </si>
  <si>
    <t>Helyi adók*</t>
  </si>
  <si>
    <t>Átengedett központi adók*</t>
  </si>
  <si>
    <t>3.4.</t>
  </si>
  <si>
    <t>Központosított előirányzatokból támogatás</t>
  </si>
  <si>
    <t>Normatív kötött felhasználású  támogatás*</t>
  </si>
  <si>
    <t>Fejlesztési célú támogatások (4.7.1+…+4.7.3)*</t>
  </si>
  <si>
    <t>Cél- címzett támogatás</t>
  </si>
  <si>
    <t>Fejlesztési és vis maior támogatás</t>
  </si>
  <si>
    <t>Egyéb fejlesztési támogatás</t>
  </si>
  <si>
    <t>Tárgyi eszközök, immateriális javak értékesítése</t>
  </si>
  <si>
    <t>5.2.</t>
  </si>
  <si>
    <t>Önkormányzatok sajátos felhalmozási és tőkebevételei*</t>
  </si>
  <si>
    <t>5.3.</t>
  </si>
  <si>
    <t>6.1.</t>
  </si>
  <si>
    <t>6.1.1.</t>
  </si>
  <si>
    <t>OEP-től átvett pénzeszköz</t>
  </si>
  <si>
    <t>6.1.2.</t>
  </si>
  <si>
    <t>Elkülönített állami pénzalapoktól átvett pénzeszköz</t>
  </si>
  <si>
    <t>6.2.</t>
  </si>
  <si>
    <t>Támogatásértékű felhalmozási bevételek (6.2.1.+…+6.2.4.)*</t>
  </si>
  <si>
    <t>Működési célú pénzeszköz átvétel államháztartáson kívülről*</t>
  </si>
  <si>
    <t>Felhalm. célú pénzeszk. átvétel államháztartáson kívülről*</t>
  </si>
  <si>
    <t>Működési célú  kölcsön visszatér., értékpapír bev.</t>
  </si>
  <si>
    <t>Felhalmozási célú  kölcsön visszatér., értékpapír bev.</t>
  </si>
  <si>
    <t>K I A D Á S O K</t>
  </si>
  <si>
    <t>Sor-szám</t>
  </si>
  <si>
    <t>Kiadási jogcímek</t>
  </si>
  <si>
    <t>I. Folyó (működési) kiadások (1.1+…+1.12)</t>
  </si>
  <si>
    <t>1.1.</t>
  </si>
  <si>
    <t>Személyi  juttatások</t>
  </si>
  <si>
    <t>1.2.</t>
  </si>
  <si>
    <t>1.3.</t>
  </si>
  <si>
    <t>Dologi  kiadások*</t>
  </si>
  <si>
    <t>1.4.</t>
  </si>
  <si>
    <t>1.5</t>
  </si>
  <si>
    <t>1.6.</t>
  </si>
  <si>
    <t>1.7.</t>
  </si>
  <si>
    <t>Működési célú pénzeszközátadás államháztartáson kívülre</t>
  </si>
  <si>
    <t>1.8.</t>
  </si>
  <si>
    <t>Garancia és kezességvállalásból származó kifizetés</t>
  </si>
  <si>
    <t>1.9.</t>
  </si>
  <si>
    <t>Társadalom- és szociálpolitikai juttatások</t>
  </si>
  <si>
    <t>1.10.</t>
  </si>
  <si>
    <t>1.11.</t>
  </si>
  <si>
    <t>Pénzforgalom nélküli kiadások</t>
  </si>
  <si>
    <t>1.12.</t>
  </si>
  <si>
    <t>Kamatkiadások</t>
  </si>
  <si>
    <t>II. Felhalmozási és tőke jellegű kiadások (2.1+…+2.7)</t>
  </si>
  <si>
    <t>2.1.</t>
  </si>
  <si>
    <t>Felújítás*</t>
  </si>
  <si>
    <t>2.2.</t>
  </si>
  <si>
    <t>Intézményi beruházási kiadások*</t>
  </si>
  <si>
    <t>2.3.</t>
  </si>
  <si>
    <t>2.4.</t>
  </si>
  <si>
    <t>Felhalmozási célú pénzeszközátadás államháztartáson kívülre</t>
  </si>
  <si>
    <t>2.5.</t>
  </si>
  <si>
    <t>Pénzügyi befektetések kiadásai</t>
  </si>
  <si>
    <t>2.6.</t>
  </si>
  <si>
    <t>Felhalmozási célú pénzmaradvány átadás</t>
  </si>
  <si>
    <t>2.7.</t>
  </si>
  <si>
    <t>EU-s támogatásból megvalósuló projektek kiadásai</t>
  </si>
  <si>
    <t>III. Tartalékok (3.1+...+3.2)</t>
  </si>
  <si>
    <t>Általános tartalék</t>
  </si>
  <si>
    <t>IV.  Hitelek kamatai</t>
  </si>
  <si>
    <t>V. Egyéb kiadások</t>
  </si>
  <si>
    <t>VI. Finanszírozási kiadások (6.1+6.2)</t>
  </si>
  <si>
    <t>Hitelek, kölcsönök kiadásai (előző évek)</t>
  </si>
  <si>
    <t>Értékpapírok kiadásai</t>
  </si>
  <si>
    <t xml:space="preserve"> KIADÁSOK ÖSSZESEN: (1+2+3+4+5+6)</t>
  </si>
  <si>
    <t>Az Önkormányzat Pénzügyi mérlege.</t>
  </si>
  <si>
    <t>Működési hitel törlesztés</t>
  </si>
  <si>
    <t>Működésképtelen önkormányzatok egyéb támogatása</t>
  </si>
  <si>
    <t>Működési célú hiteltörlesztés</t>
  </si>
  <si>
    <t>Támogatásértékű műk. bev.központi költségvetési szervtől</t>
  </si>
  <si>
    <t>Felhalmozási célú hiteltörlesztés</t>
  </si>
  <si>
    <t>Hozam és kamatbevételek</t>
  </si>
  <si>
    <t xml:space="preserve">   ebből:kamatkiadások</t>
  </si>
  <si>
    <t>Társadalom és szoc.pol. Ellátás</t>
  </si>
  <si>
    <t>Társadalom és szociálpolitikai ell.</t>
  </si>
  <si>
    <t>Társ.szoc.pol.ellátások</t>
  </si>
  <si>
    <t>Központi ktg.vet.-ből kieg. Visszatér.</t>
  </si>
  <si>
    <t>Tiszafüred Zene-iskola</t>
  </si>
  <si>
    <t>Műk.c.pénzeszköz.átad.áll.házt.kívülre</t>
  </si>
  <si>
    <t>Működési célú hiteltörl.</t>
  </si>
  <si>
    <t>Működési hiteltörlesztés</t>
  </si>
  <si>
    <t>11.1.</t>
  </si>
  <si>
    <t>11.2.</t>
  </si>
  <si>
    <t>382101 Települési hull. Kezelése, ártalmatlanítása</t>
  </si>
  <si>
    <t>412000 Lakó- és nem lakóépület építése</t>
  </si>
  <si>
    <t>429900 Egyéb m. n. s. építés</t>
  </si>
  <si>
    <t>581400 Folyóirat időszaki kiadv. Kiadásai</t>
  </si>
  <si>
    <t>692000 Számviteli, adószakértői tevékenység</t>
  </si>
  <si>
    <t>841402 Közvilágítás</t>
  </si>
  <si>
    <t>841906 Finanszírozási műveletek</t>
  </si>
  <si>
    <t>841908 Fejezeti és ált. tartalékok elszámolása</t>
  </si>
  <si>
    <t>842155 Önk-km. N. s. nezetk. Kapcsolatai</t>
  </si>
  <si>
    <t>882112 Időskorúak járadéka</t>
  </si>
  <si>
    <t>882113 Lakásfenntartási tám. Normatív módon</t>
  </si>
  <si>
    <t>882114 Helyi rendsz. Lakásfenntartási támogatás</t>
  </si>
  <si>
    <t>882115 Ápolási díj alanyi jogon</t>
  </si>
  <si>
    <t>882122 Átmeneti segély</t>
  </si>
  <si>
    <t>882124 Rendkívüli gyermekvédelmi támogatás</t>
  </si>
  <si>
    <t>882129 Egyéb önk-i eseti pénzbeli ell-k</t>
  </si>
  <si>
    <t>882202 Közgyógyellátás</t>
  </si>
  <si>
    <t>882203 Köztemetés</t>
  </si>
  <si>
    <t>889929 Falugondnoki, tanyagondnoki feladatok</t>
  </si>
  <si>
    <t>890301 Civil szervezetek működési támogatása</t>
  </si>
  <si>
    <t>862102 Háziorvosi ügyeleti ellátás</t>
  </si>
  <si>
    <t>869043 Fertőző megbeteged.megel.járv-i-i ell.</t>
  </si>
  <si>
    <t>960302 Köztemető fenntartás és működtetés</t>
  </si>
  <si>
    <t>EU-s támogatás</t>
  </si>
  <si>
    <t>Támogatásértékű felh. bev.központi költségvetési szervtől</t>
  </si>
  <si>
    <t>Támogatásértékű működési bevétel elkülönített állami pénzalaptól</t>
  </si>
  <si>
    <t>5.4.</t>
  </si>
  <si>
    <t>Működési célú pénzeszköz átadás</t>
  </si>
  <si>
    <t>Működési célú pénzmaradvány</t>
  </si>
  <si>
    <t>Felhalmozási célú pénzmaradvány</t>
  </si>
  <si>
    <t>Előző évi norm.tám. Visszafiz.köt.</t>
  </si>
  <si>
    <t>Működési célú pénzeszközátvétel</t>
  </si>
  <si>
    <t>Felhalm.c. pénzeszk.áta.</t>
  </si>
  <si>
    <t>390002 Felszíni víz szennyeződés mentesítése</t>
  </si>
  <si>
    <t>2. ETKIKI</t>
  </si>
  <si>
    <t xml:space="preserve">   ebből: bizottsági tagok juttatása</t>
  </si>
  <si>
    <t>ebből: képviselők juttatása</t>
  </si>
  <si>
    <t>Normatív hozzájárulások</t>
  </si>
  <si>
    <t>Helyi önkormányzatok által fenntartott illetve támogatott elődadó- művészeti szervezetek támogatása</t>
  </si>
  <si>
    <t>Működési célra</t>
  </si>
  <si>
    <t>Előző évek vállalkozási maradvány igénybevétele</t>
  </si>
  <si>
    <t>9.2.1.</t>
  </si>
  <si>
    <t>Felhalmozási célra</t>
  </si>
  <si>
    <t>Előző évek előirányzat-maradványának pénzmaradványának igénybevétele</t>
  </si>
  <si>
    <t>Költségvetési hiány belső finanszírozását meghaladó összegének külső finanszírozására szolgáló bevételek: VIII+IX+X</t>
  </si>
  <si>
    <t>VIII. Értékpapírok értékesítésének bevétele</t>
  </si>
  <si>
    <t>10.1.</t>
  </si>
  <si>
    <t>Működési célú</t>
  </si>
  <si>
    <t>Forgatási célú értékpapírok bevételei</t>
  </si>
  <si>
    <t>Befektetési célú értékpapírok bevételei</t>
  </si>
  <si>
    <t>10.1.2.</t>
  </si>
  <si>
    <t>10.2.2.</t>
  </si>
  <si>
    <t>IX. Kötvénykibocsátás bevétele</t>
  </si>
  <si>
    <t>11.1.1.</t>
  </si>
  <si>
    <t>Forgatási célú kötvények kibocsátása</t>
  </si>
  <si>
    <t>11.1.2.</t>
  </si>
  <si>
    <t>Befektetési célú kötvények kibocsátása</t>
  </si>
  <si>
    <t>11.2.1.</t>
  </si>
  <si>
    <t>11.2.2.</t>
  </si>
  <si>
    <t>X. Hitelek</t>
  </si>
  <si>
    <t>12.1.</t>
  </si>
  <si>
    <t>Működési célú hitel felvétele</t>
  </si>
  <si>
    <t>12.1.1.</t>
  </si>
  <si>
    <t>Rövid lejáratú hitelek felvétel</t>
  </si>
  <si>
    <t>12.1.2.</t>
  </si>
  <si>
    <t>Hosszú lejáratú hitelek felvétele</t>
  </si>
  <si>
    <t>12.2.</t>
  </si>
  <si>
    <t>Felhalmozási célú hitel felvétele</t>
  </si>
  <si>
    <t>12.2.1.</t>
  </si>
  <si>
    <t>12.2.2.</t>
  </si>
  <si>
    <t>Felhalmozási célú</t>
  </si>
  <si>
    <t>Bírságok, pótlékok és egyéb sajátos bevételek</t>
  </si>
  <si>
    <t>Központi költségvetésből kieg.visszatérülések</t>
  </si>
  <si>
    <t>Támogatásértékű működési bevételek (6.1.1.+…+6.1.5.)*</t>
  </si>
  <si>
    <t>841403 Város és községgazd. Másh. Nems. Szolg.</t>
  </si>
  <si>
    <t>842542 Minősített időszaki tevékenységek</t>
  </si>
  <si>
    <t>Egyek Nagyközség Önkormányzat és költségvetési szervei 2011. évi  kiadásai kiemelt előirányzatonként</t>
  </si>
  <si>
    <t>Fejezeti kez. EU programokra</t>
  </si>
  <si>
    <t>Egyeki Szöghatár Nonprofit Kft.</t>
  </si>
  <si>
    <t>Egyéb működési célú kiadások</t>
  </si>
  <si>
    <t>Fejezeti kez.hazai programokra</t>
  </si>
  <si>
    <t xml:space="preserve">Kötbér, bánatpénz </t>
  </si>
  <si>
    <t>2.1. Illetékek</t>
  </si>
  <si>
    <t>3.1 Normatív hozzájárulások</t>
  </si>
  <si>
    <t>3.2. Központosított ei-k.</t>
  </si>
  <si>
    <t>3.3. Helyi önkormányzatok kiegészítő támogatás</t>
  </si>
  <si>
    <t>3.5. Normatív, kötött tám.</t>
  </si>
  <si>
    <t>4.1. Támogatásértékű műk.bevételek</t>
  </si>
  <si>
    <t>1.1. Tárgyi eszk. immat jav. ért.</t>
  </si>
  <si>
    <t>1. Működési célra</t>
  </si>
  <si>
    <t>2. Felhalmozási célra</t>
  </si>
  <si>
    <t>1. Működési célú hitel felvétele és kötvénykibocsátás működési célra</t>
  </si>
  <si>
    <t>D. Finanszírozási bevételek összesen: V+VI+VII.</t>
  </si>
  <si>
    <t>2. Felhalmozási célú hitel felvétele és kötvénykibocsátás felhalmozási célra</t>
  </si>
  <si>
    <t>2012.évi</t>
  </si>
  <si>
    <t>2012.terv</t>
  </si>
  <si>
    <t>2012. terv</t>
  </si>
  <si>
    <t>Egyek Nagyközség Önkormányzatának kiadásai  feladatonként.</t>
  </si>
  <si>
    <t>Egyek Nagyközség Önkormányzat 2012. évi előirányzat-felhasználási ütemterve</t>
  </si>
  <si>
    <t>2012. évi előirányzat</t>
  </si>
  <si>
    <t>2012. Évi Költségvetési kiadások összesen</t>
  </si>
  <si>
    <t>1. Önkormányzat</t>
  </si>
  <si>
    <t xml:space="preserve">2012. Előirányzat 
Önkormányzat </t>
  </si>
  <si>
    <t>2012. Előirányzat 
ETKIKi</t>
  </si>
  <si>
    <t>2012. Előirányzat 
Összesen:</t>
  </si>
  <si>
    <t>Egyek Nagyközség Önkormányzat és költségvetési szervei 2012. évi működési  kiadásai kiemelt előirányzatonként</t>
  </si>
  <si>
    <t>2012. Előirányzat 
ETKIKI</t>
  </si>
  <si>
    <t>Előző évi pézmaradvány igénybevétele Többc. Kistérs.Társulástól</t>
  </si>
  <si>
    <t>Központosított  bevételből felhalmozási</t>
  </si>
  <si>
    <t>Támogatásértéű műk.bevétel helyi önk.és ktgv.szervtől</t>
  </si>
  <si>
    <t>Támogatásértékű működ.bevétel Tb.alaptól</t>
  </si>
  <si>
    <t>522001 Helyi közutak, hidak alag. Lét. Fel.</t>
  </si>
  <si>
    <t>Önkormányzat 2012. évi tervezett bevételei</t>
  </si>
  <si>
    <t>841901 Önkorm.és többc.kist.társ.-k elszámolása</t>
  </si>
  <si>
    <t>Hitelfelvétel (Működési + felhalmozási)</t>
  </si>
  <si>
    <t>890441 Rövidtávú közfoglalkoztatás</t>
  </si>
  <si>
    <t>890442 Foglalk.hely.tám.-rajog.h. i. közfoglalkoztatása</t>
  </si>
  <si>
    <t xml:space="preserve">2012. Előirányzat 
Polgármesteri Hivatal </t>
  </si>
  <si>
    <t>2012. évi Költségvetési bevételek összesen</t>
  </si>
  <si>
    <t>2. Polgármesteri Hivatal</t>
  </si>
  <si>
    <t>Munkaadókat terhelő járulékok és szociális hozzájárulási adó</t>
  </si>
  <si>
    <t xml:space="preserve">Munkaadókat terhelő járulékok és szociális hozzájárulási adó </t>
  </si>
  <si>
    <t>Tiszacsege Központi Orvosi Ügyelet</t>
  </si>
  <si>
    <t>Önkormányzati Tűzoltóság</t>
  </si>
  <si>
    <t>Felsőfokú oktatásban résztvevők jut.</t>
  </si>
  <si>
    <t>Felnőttoktatásban résztvevők jut.</t>
  </si>
  <si>
    <t>862211 Járóbetegek gyógyító szakellátása</t>
  </si>
  <si>
    <t>882111 Aktív korúak ellátása</t>
  </si>
  <si>
    <t>890441 Rövid időtartamú közfoglalkoztatás</t>
  </si>
  <si>
    <t>890442 Foglalk.hely. Támra jog.h.i.közfoglalkoztatása</t>
  </si>
  <si>
    <t>842521 Tűzoltás, műszaki mentés, kat.helyzet elhárítás</t>
  </si>
  <si>
    <t>890115 Spec.tehets.gond.pr.h.h.gyerm.fi.r.</t>
  </si>
  <si>
    <t>889969 Egyéb speciális ellátások</t>
  </si>
  <si>
    <t>873011 Időskorúak tartós benntl. Ellátása</t>
  </si>
  <si>
    <t>Polgárvédelmi támogatás</t>
  </si>
  <si>
    <t>I. Kapott támogatások</t>
  </si>
  <si>
    <t>II. Működési  és felhalmozási célú támogatás értékű bevétel:</t>
  </si>
  <si>
    <t>III. Közhatalmi bevétel</t>
  </si>
  <si>
    <t>IV. Intézményi Működési bevétel</t>
  </si>
  <si>
    <t>V. Felhalmozási bevétel</t>
  </si>
  <si>
    <t>1.2. Pénzügyi befektetések bev.</t>
  </si>
  <si>
    <t>VI. Működési és felhalmozási célú átvett pénzeszköz:</t>
  </si>
  <si>
    <t>2.1. Működési célú átvett pénzeszköz</t>
  </si>
  <si>
    <t>2.2. Felhalmozási célú átvett péneszköz</t>
  </si>
  <si>
    <t>VII. Előző évi működési és felhalmozási célú maradványátvétele</t>
  </si>
  <si>
    <t xml:space="preserve">VIII. Kölcsön </t>
  </si>
  <si>
    <t>A. Költségvetési bevételek összesen=I.+II.+III.+IV.+V.+VI.+VII.+VIII.</t>
  </si>
  <si>
    <t>B. KÖLTSÉGVETÉSI HIÁNY FINANSZÍROZÁSÁRA SZOLGÁLÓ PÉNZF.NÉLKÜLI BEVÉTELEK:</t>
  </si>
  <si>
    <t>IX. Előző évi előirányzat-maradvány, pénzmaradvány :</t>
  </si>
  <si>
    <t>C. Költségvetési hiány belső finanszírozását meghaladó összegének külső finanszírozására szolgáló bevételek:</t>
  </si>
  <si>
    <t xml:space="preserve">X. Értékpapaírok értékesítésének bevétele: </t>
  </si>
  <si>
    <t xml:space="preserve">XI. Hitelek felvétele és kötvénykibocsátás bevételei: </t>
  </si>
  <si>
    <t>Kapott támogatások</t>
  </si>
  <si>
    <t>Működési és felhalmozási célú támogatások</t>
  </si>
  <si>
    <t>Közhatalmi bevételek bevételei</t>
  </si>
  <si>
    <t>Intézményi működési bevétel</t>
  </si>
  <si>
    <t>Működési és felhalmozási célú péneszköz átvétel</t>
  </si>
  <si>
    <t xml:space="preserve">Előző évi előirányzat-maradvány, pénzmaradvány </t>
  </si>
  <si>
    <t>Működési és felhalmozási célú támogatásértékű bevétel</t>
  </si>
  <si>
    <t xml:space="preserve">I. Kapott támogatások </t>
  </si>
  <si>
    <t>1.1</t>
  </si>
  <si>
    <t>1.5.</t>
  </si>
  <si>
    <t>II. Működési és felhalmozási célú támogatás értékű bevételek</t>
  </si>
  <si>
    <t>2.1.1</t>
  </si>
  <si>
    <t>2.1.2.</t>
  </si>
  <si>
    <t>2.1.3.</t>
  </si>
  <si>
    <t>2.1.4.</t>
  </si>
  <si>
    <t>2.1.5</t>
  </si>
  <si>
    <t>2.1.7</t>
  </si>
  <si>
    <t>Előző évi műk.c.. Pénzmaradvány átvét. Többc.Kist.Társulástól</t>
  </si>
  <si>
    <t>2.1.8</t>
  </si>
  <si>
    <t>2.2</t>
  </si>
  <si>
    <t>2.2.1.</t>
  </si>
  <si>
    <t>2.2.2.</t>
  </si>
  <si>
    <t>2.2.3.</t>
  </si>
  <si>
    <t>2.2.4</t>
  </si>
  <si>
    <t>2.2.5</t>
  </si>
  <si>
    <t>III. Közhatalmi bevételek</t>
  </si>
  <si>
    <t>3.1</t>
  </si>
  <si>
    <t>3.2</t>
  </si>
  <si>
    <t>3.3</t>
  </si>
  <si>
    <t>IV. Intézményi működési bevételek</t>
  </si>
  <si>
    <t>V. Felhalmozási  bevételek</t>
  </si>
  <si>
    <t>5.1</t>
  </si>
  <si>
    <t>VI.Működési és felhalmozási célú átvett pénzeszközök</t>
  </si>
  <si>
    <t>6.1</t>
  </si>
  <si>
    <t>VII. Előző évi működési és felhalmozási célú maradvány átvétele</t>
  </si>
  <si>
    <t>VII. Kölcsön</t>
  </si>
  <si>
    <t>8.1</t>
  </si>
  <si>
    <t>8.2</t>
  </si>
  <si>
    <t>KÖLTSÉGVETÉSI BEVÉTELEK ÖSSZESEN: I+II+III+IV+V+VI+VII</t>
  </si>
  <si>
    <t>IX. Költségvetési hiány belső finanszírozására szolgáló pénzforgalom nélküli bevételek:</t>
  </si>
  <si>
    <t>9.1</t>
  </si>
  <si>
    <t>9.1.1</t>
  </si>
  <si>
    <t>9.1.2</t>
  </si>
  <si>
    <t>9.2</t>
  </si>
  <si>
    <t>9.2.2.</t>
  </si>
  <si>
    <t>10.1.1.</t>
  </si>
  <si>
    <t>10.2.</t>
  </si>
  <si>
    <t>10.2.1.</t>
  </si>
  <si>
    <t>Közhatalmi bevétel</t>
  </si>
  <si>
    <t>Kölcsön</t>
  </si>
  <si>
    <t>Kapott támogatásból felhalmozási</t>
  </si>
  <si>
    <t>Közhatalmi bevételből felhalmozási bev.</t>
  </si>
  <si>
    <t>Közhatalmi bevételek</t>
  </si>
  <si>
    <t>Működési és felhalmozási célú átvett pénzeszköz</t>
  </si>
  <si>
    <t>Előző évi előirányzat maradvány, pénzmaradvány</t>
  </si>
  <si>
    <t>889201 Gyermekjóléti szolgálat</t>
  </si>
  <si>
    <t>932900 M.n.s. egyéb szórakoztató szabadidős tev.</t>
  </si>
  <si>
    <t>4.3. Támogatásértékű felhalmozási bevétel:</t>
  </si>
  <si>
    <t>4.4. Központosított előirányzatokból felhalmozási</t>
  </si>
  <si>
    <t>4.5. Előző évi költségvetési kieg.visszatérülések</t>
  </si>
  <si>
    <t>Működési költségvetési támogatás</t>
  </si>
  <si>
    <t>Irányító szerv alá tartozó költségvetési szervnek folyósított működési támogatás</t>
  </si>
  <si>
    <t>2.1.9</t>
  </si>
  <si>
    <t>Irányító szervtől kapott támogatás</t>
  </si>
  <si>
    <t>841901 Önkormányzatok val.többc.kist.társ.elszám-a</t>
  </si>
  <si>
    <t>Irányító szerv alá tartozó költségvetési szervnek folyósíott működési támogatás</t>
  </si>
  <si>
    <t>841403 Város és községgazd-i feladatok</t>
  </si>
  <si>
    <t>Egyeki Általános Iskola, Óvoda, Könyvtár és Művelődési Ház Többcélú Közös Igazgatású Közoktatási, Közgyűjteményi és Közművelődési Intézmény bevételei</t>
  </si>
  <si>
    <t>562912 Óvodai intézményi étkeztetés</t>
  </si>
  <si>
    <t>851011 Óvodai nevelés, ellátás</t>
  </si>
  <si>
    <t>851012 SNI gyermekek óvodai nev, ellát-a</t>
  </si>
  <si>
    <t>851013 Nemzeti etnikai kisebbs.óv.nev.</t>
  </si>
  <si>
    <t>Óvoda összesen:</t>
  </si>
  <si>
    <t>562913 Iskolai intézményi étkeztetés</t>
  </si>
  <si>
    <t>852011 Ált.isk.tan.napp.rendsz.nev.1-4 évf.</t>
  </si>
  <si>
    <t>852012 SNI ált.isk.tan.napp.rendsz.nev.1-4 évf.</t>
  </si>
  <si>
    <t>852021 Ált.isk.tan.napp.rendsz.nev.5-8 évf.</t>
  </si>
  <si>
    <t>852022 SNI Ált.isk.tan.napp.rendsz.nev.5-8 évf.</t>
  </si>
  <si>
    <t>855911 Ált.isk.napközi otth.nevelés</t>
  </si>
  <si>
    <t>Móra Ferenc Általános Iskola összesen:</t>
  </si>
  <si>
    <t>869042 Ifjúság-egészségügyi gondozás</t>
  </si>
  <si>
    <t>910123 Könyvtári szolgáltatások</t>
  </si>
  <si>
    <t>910203 Múzeumi kiállítási tevékenység</t>
  </si>
  <si>
    <t>910502 Közm.-i int-k, köz.szint.működt.</t>
  </si>
  <si>
    <t>Tárkányi Béla Könyvtár és Művelődési Ház összesen:</t>
  </si>
  <si>
    <t>Egyeki Általános Iskola, Óvoda, Könyvtár és Művelődési Ház Többcélú Közös Igazgatású Közoktatási, Közgyűjteményi és Közművelődési Intézmény kiadásai  feladatonként</t>
  </si>
  <si>
    <t>Személyi jellegű juttatás</t>
  </si>
  <si>
    <t>855911 Ál.tisk.napközi otth.nevelés</t>
  </si>
  <si>
    <t>módosított</t>
  </si>
  <si>
    <t>3.4. Önhibáján kívül hátrányos helyzetben lévő Önkormányzatok támogatása</t>
  </si>
  <si>
    <t>4.2. Irányító szervtől kapott támogatás</t>
  </si>
  <si>
    <t>862211 Járóbetegek gyógytó szakellátása</t>
  </si>
  <si>
    <t xml:space="preserve">889931 Családi pótlék </t>
  </si>
  <si>
    <t>889967 Mozgáskorlát.gépj.szerz.és átalkaítás tám.</t>
  </si>
  <si>
    <t>890443 Egyéb közfoglalkoztatás</t>
  </si>
  <si>
    <t>Felhalmozási bevétel</t>
  </si>
  <si>
    <t>522001 Helyi közutak, hidak, alagutak üzemfennt.</t>
  </si>
  <si>
    <t>841154 Önkormányzati vagyon gazd.kapcs.feadatok</t>
  </si>
  <si>
    <t>932101 Tel.-i hulladékezelése, ártalmatlanítása</t>
  </si>
  <si>
    <t>Előző évi működési és felhalmozási célú maradvány átvétele</t>
  </si>
  <si>
    <t>Polgármesteri Hivatal 2012. évi tervezett bevételei</t>
  </si>
  <si>
    <t>Kölcsönök</t>
  </si>
  <si>
    <t>841126 Önkorm.és társulások ált.végreh.igazg.tev.</t>
  </si>
  <si>
    <t>680001 Lakóing. Bérbeadása, üzemeltetése</t>
  </si>
  <si>
    <t>841112 Önkormányzati jogalkotás (képv.,biz.)</t>
  </si>
  <si>
    <t>841133 Adó-illeték kiszabás beszedés, ellenőrzés</t>
  </si>
  <si>
    <t>680002 Nem lakóingatlan bérbeadása, üzemelt.-e</t>
  </si>
  <si>
    <t>910501 Közm.-i tevékenységek támogatása</t>
  </si>
  <si>
    <t>Támogatásértékű  működési kiadás nemzetiségi önkormányzatoknak</t>
  </si>
  <si>
    <t>Egyek Nagyközség Önkormányzat Felújítási kiadásai célonként.</t>
  </si>
  <si>
    <t xml:space="preserve">ezer forintban </t>
  </si>
  <si>
    <t xml:space="preserve">Ssz. </t>
  </si>
  <si>
    <t xml:space="preserve">Szakfeladat </t>
  </si>
  <si>
    <t>Felújítási cél megnevezése</t>
  </si>
  <si>
    <t>Módosított e.i.</t>
  </si>
  <si>
    <t>Önkormányzati lakás felújítás</t>
  </si>
  <si>
    <t>Fonyódligeti gyermeküdülő felújítás</t>
  </si>
  <si>
    <t>Vis Maior pályázat Művelődési Ház felújítás</t>
  </si>
  <si>
    <t>Táj ház felújítás</t>
  </si>
  <si>
    <t>Sportlétesítmények felújítása (terv készítés)</t>
  </si>
  <si>
    <t>Rendőrség felújítás (terv készítés)</t>
  </si>
  <si>
    <t>Polgármesteri Hivatal nyílászáró felújítás</t>
  </si>
  <si>
    <t>Járda felújítás</t>
  </si>
  <si>
    <t>Egyek Nagyközség Önkormányzat Felhalmozási kiadásai feladatonként</t>
  </si>
  <si>
    <t xml:space="preserve">szakfeladat </t>
  </si>
  <si>
    <t>Feladat megnevezése</t>
  </si>
  <si>
    <t>KEOP-7.1.0 "Egyek Nagyközség szennyvízkezelése"</t>
  </si>
  <si>
    <t>ÉAOP-5.1.2/D2-11 "Belterületi bel- és csapadékvízvédelmi fejlesztések"</t>
  </si>
  <si>
    <t>Felhalmozási célú pénezeszközátadás Faluközpont</t>
  </si>
  <si>
    <t>TIOP-3.4.2-11/1 Benntlakásos intézmények korszerűsítése</t>
  </si>
  <si>
    <t>ÉAOP-3.1.2/A-11 "Béke utca felújítása Egyeken" terv készítés</t>
  </si>
  <si>
    <t>Felhalmozási célú pénezeszközátadás: Mezőgazdasági utak fejlesztése</t>
  </si>
  <si>
    <t>Lap top vásárlás képviselő-testület részére</t>
  </si>
  <si>
    <t>Nagyteljesítményű kávéautomata vásárlás</t>
  </si>
  <si>
    <t>Informatikai eszközök beszerzése</t>
  </si>
  <si>
    <t>Személygépkocsi vásárlás</t>
  </si>
  <si>
    <t>Térítésnélkül kapott ingatlanokkal kapcsolatos felhalmozási kiadások</t>
  </si>
  <si>
    <t>Közvilágítás bővítés, terv készítés</t>
  </si>
  <si>
    <t>13.</t>
  </si>
  <si>
    <t>Közműfejlesztési hozzájárulás</t>
  </si>
  <si>
    <t>14.</t>
  </si>
  <si>
    <t>15.</t>
  </si>
  <si>
    <t>16.</t>
  </si>
  <si>
    <t>Felhalmozási célú hitel kamat</t>
  </si>
  <si>
    <t>17.</t>
  </si>
  <si>
    <t>ETKIKI: TÁMOP-3.1.7: nagyértékű eszköz beszerzés</t>
  </si>
  <si>
    <t>18.</t>
  </si>
  <si>
    <t>Felhalmozási célú pénzeszközátadás (Önkormányzati Tűzoltóság)</t>
  </si>
  <si>
    <t>19.</t>
  </si>
  <si>
    <t>ETKIKI Web kamera kiépítése</t>
  </si>
  <si>
    <t>20.</t>
  </si>
  <si>
    <t>ETKIKI: erősítő beszerzés</t>
  </si>
  <si>
    <t>21.</t>
  </si>
  <si>
    <t>ETKIKI: kültéri padok beszerzése</t>
  </si>
  <si>
    <t>22.</t>
  </si>
  <si>
    <t>Fül-orr gégészeti eszköz beszerzés</t>
  </si>
  <si>
    <t>23.</t>
  </si>
  <si>
    <t>Mezőgazdasági start-munkaprogram: nagyértékű eszköz beszerzés</t>
  </si>
  <si>
    <t>24.</t>
  </si>
  <si>
    <t>TÁMOP-3.2.3 Fénymásoló vásárlás</t>
  </si>
  <si>
    <t>25.</t>
  </si>
  <si>
    <t>Ravatalozó előtető kialaítása</t>
  </si>
  <si>
    <t>Polgármesteri Hivatal kiadásai feladatonként</t>
  </si>
  <si>
    <t>841112 Önkormányzati jogalk.(Képviselő-testület)</t>
  </si>
  <si>
    <t>841133 Adó, illeték kiszabás, beszed.adóellenőrzés</t>
  </si>
  <si>
    <t>2.1.6.</t>
  </si>
  <si>
    <t>2.8.</t>
  </si>
  <si>
    <t>Fejléesztési célú pénzeszközátadás háztartásoknak</t>
  </si>
  <si>
    <t>Előző évi működési és felhalmozási célú maradványátvétele</t>
  </si>
  <si>
    <t>Fejlesztési célú pénzeszközátadás háztartásoknak</t>
  </si>
  <si>
    <t>421100 Út, autópálya építése</t>
  </si>
  <si>
    <t>841154 Önkormányzati vagyongazdálkodással kapcsolatos feladatok</t>
  </si>
  <si>
    <t>882119 Óvodáztatási támogatás</t>
  </si>
  <si>
    <t>889931 Családi pótlék</t>
  </si>
  <si>
    <t>889967 Mozgáskorl.gépj.szerz.és átalakítás tám.-a</t>
  </si>
  <si>
    <t>910501 Közmúv.-i tevékenységek tám.-a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</si>
</sst>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  <numFmt numFmtId="166" formatCode="0.000"/>
    <numFmt numFmtId="167" formatCode="0.00000"/>
    <numFmt numFmtId="168" formatCode="#,##0.000"/>
    <numFmt numFmtId="169" formatCode="#,##0.0000"/>
    <numFmt numFmtId="170" formatCode="0.000000"/>
    <numFmt numFmtId="171" formatCode="0.0"/>
    <numFmt numFmtId="172" formatCode="[$-40E]yyyy\.\ mmmm\ d\."/>
    <numFmt numFmtId="173" formatCode="[$-40E]mmmm\ d\.;@"/>
    <numFmt numFmtId="174" formatCode="yyyy/mm/dd;@"/>
    <numFmt numFmtId="175" formatCode="#,###"/>
    <numFmt numFmtId="176" formatCode="#"/>
    <numFmt numFmtId="177" formatCode="_-* #,##0.0\ _F_t_-;\-* #,##0.0\ _F_t_-;_-* &quot;-&quot;??\ _F_t_-;_-@_-"/>
    <numFmt numFmtId="178" formatCode="_-* #,##0\ _F_t_-;\-* #,##0\ _F_t_-;_-* &quot;-&quot;??\ _F_t_-;_-@_-"/>
    <numFmt numFmtId="179" formatCode="mmm\ d/"/>
    <numFmt numFmtId="180" formatCode="yyyy\-mm\-dd"/>
    <numFmt numFmtId="181" formatCode="_-* #,##0.00\ _F_t_-;\-* #,##0.00\ _F_t_-;_-* \-??\ _F_t_-;_-@_-"/>
    <numFmt numFmtId="182" formatCode="_-* #,##0\ _F_t_-;\-* #,##0\ _F_t_-;_-* \-??\ _F_t_-;_-@_-"/>
    <numFmt numFmtId="183" formatCode="#,##0_ ;\-#,##0\ "/>
    <numFmt numFmtId="184" formatCode="0.0000000"/>
    <numFmt numFmtId="185" formatCode="0.00000000"/>
  </numFmts>
  <fonts count="6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2"/>
      <name val="Times New Roman CE"/>
      <family val="1"/>
    </font>
    <font>
      <sz val="12"/>
      <name val="Times New Roman CE"/>
      <family val="0"/>
    </font>
    <font>
      <b/>
      <u val="single"/>
      <sz val="8"/>
      <name val="Arial"/>
      <family val="2"/>
    </font>
    <font>
      <i/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name val="Arial CE"/>
      <family val="0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 CE"/>
      <family val="0"/>
    </font>
    <font>
      <b/>
      <sz val="14"/>
      <name val="Arial CE"/>
      <family val="2"/>
    </font>
    <font>
      <b/>
      <i/>
      <sz val="14"/>
      <name val="Arial"/>
      <family val="2"/>
    </font>
    <font>
      <sz val="14"/>
      <name val="Arial"/>
      <family val="2"/>
    </font>
    <font>
      <sz val="12"/>
      <name val="Arial CE"/>
      <family val="0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17" borderId="7" applyNumberFormat="0" applyFont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54" fillId="4" borderId="0" applyNumberFormat="0" applyBorder="0" applyAlignment="0" applyProtection="0"/>
    <xf numFmtId="0" fontId="55" fillId="22" borderId="8" applyNumberFormat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" borderId="0" applyNumberFormat="0" applyBorder="0" applyAlignment="0" applyProtection="0"/>
    <xf numFmtId="0" fontId="59" fillId="23" borderId="0" applyNumberFormat="0" applyBorder="0" applyAlignment="0" applyProtection="0"/>
    <xf numFmtId="0" fontId="60" fillId="22" borderId="1" applyNumberFormat="0" applyAlignment="0" applyProtection="0"/>
    <xf numFmtId="9" fontId="0" fillId="0" borderId="0" applyFont="0" applyFill="0" applyBorder="0" applyAlignment="0" applyProtection="0"/>
  </cellStyleXfs>
  <cellXfs count="55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3" fontId="11" fillId="24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8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/>
    </xf>
    <xf numFmtId="3" fontId="10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3" fontId="10" fillId="0" borderId="0" xfId="0" applyNumberFormat="1" applyFont="1" applyAlignment="1">
      <alignment/>
    </xf>
    <xf numFmtId="175" fontId="16" fillId="0" borderId="0" xfId="58" applyNumberFormat="1" applyFont="1" applyFill="1" applyBorder="1" applyAlignment="1" applyProtection="1">
      <alignment horizontal="centerContinuous" vertical="center"/>
      <protection/>
    </xf>
    <xf numFmtId="0" fontId="18" fillId="0" borderId="18" xfId="0" applyFont="1" applyBorder="1" applyAlignment="1">
      <alignment/>
    </xf>
    <xf numFmtId="3" fontId="11" fillId="0" borderId="18" xfId="0" applyNumberFormat="1" applyFont="1" applyBorder="1" applyAlignment="1">
      <alignment/>
    </xf>
    <xf numFmtId="0" fontId="5" fillId="0" borderId="19" xfId="58" applyFont="1" applyFill="1" applyBorder="1" applyAlignment="1" applyProtection="1">
      <alignment horizontal="center" vertical="center" wrapText="1"/>
      <protection/>
    </xf>
    <xf numFmtId="0" fontId="5" fillId="0" borderId="20" xfId="58" applyFont="1" applyFill="1" applyBorder="1" applyAlignment="1" applyProtection="1">
      <alignment horizontal="center" vertical="center" wrapText="1"/>
      <protection/>
    </xf>
    <xf numFmtId="0" fontId="5" fillId="0" borderId="21" xfId="58" applyFont="1" applyFill="1" applyBorder="1" applyAlignment="1" applyProtection="1">
      <alignment horizontal="left" vertical="center" wrapText="1" indent="1"/>
      <protection/>
    </xf>
    <xf numFmtId="0" fontId="5" fillId="0" borderId="19" xfId="58" applyFont="1" applyFill="1" applyBorder="1" applyAlignment="1" applyProtection="1">
      <alignment horizontal="left" vertical="center" wrapText="1" indent="1"/>
      <protection/>
    </xf>
    <xf numFmtId="0" fontId="5" fillId="0" borderId="20" xfId="58" applyFont="1" applyFill="1" applyBorder="1" applyAlignment="1" applyProtection="1">
      <alignment horizontal="left" vertical="center" wrapText="1" indent="1"/>
      <protection/>
    </xf>
    <xf numFmtId="49" fontId="8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23" xfId="58" applyFont="1" applyFill="1" applyBorder="1" applyAlignment="1" applyProtection="1">
      <alignment horizontal="left" vertical="center" wrapText="1" indent="1"/>
      <protection/>
    </xf>
    <xf numFmtId="49" fontId="8" fillId="0" borderId="24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18" xfId="58" applyFont="1" applyFill="1" applyBorder="1" applyAlignment="1" applyProtection="1">
      <alignment horizontal="left" vertical="center" wrapText="1" indent="1"/>
      <protection/>
    </xf>
    <xf numFmtId="49" fontId="8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26" xfId="58" applyFont="1" applyFill="1" applyBorder="1" applyAlignment="1" applyProtection="1">
      <alignment horizontal="left" vertical="center" wrapText="1" indent="1"/>
      <protection/>
    </xf>
    <xf numFmtId="49" fontId="8" fillId="0" borderId="27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28" xfId="58" applyFont="1" applyFill="1" applyBorder="1" applyAlignment="1" applyProtection="1">
      <alignment horizontal="left" vertical="center" wrapText="1" indent="1"/>
      <protection/>
    </xf>
    <xf numFmtId="49" fontId="8" fillId="0" borderId="29" xfId="58" applyNumberFormat="1" applyFont="1" applyFill="1" applyBorder="1" applyAlignment="1" applyProtection="1">
      <alignment horizontal="left" vertical="center" wrapText="1" indent="1"/>
      <protection/>
    </xf>
    <xf numFmtId="0" fontId="19" fillId="0" borderId="18" xfId="58" applyFont="1" applyFill="1" applyBorder="1" applyAlignment="1" applyProtection="1">
      <alignment horizontal="left" vertical="center" wrapText="1" indent="1"/>
      <protection/>
    </xf>
    <xf numFmtId="0" fontId="8" fillId="0" borderId="18" xfId="58" applyFont="1" applyFill="1" applyBorder="1" applyAlignment="1" applyProtection="1">
      <alignment horizontal="left" vertical="center" wrapText="1" indent="2"/>
      <protection/>
    </xf>
    <xf numFmtId="0" fontId="8" fillId="0" borderId="30" xfId="58" applyFont="1" applyFill="1" applyBorder="1" applyAlignment="1" applyProtection="1">
      <alignment horizontal="left" vertical="center" wrapText="1" indent="2"/>
      <protection/>
    </xf>
    <xf numFmtId="0" fontId="19" fillId="0" borderId="28" xfId="58" applyFont="1" applyFill="1" applyBorder="1" applyAlignment="1" applyProtection="1">
      <alignment horizontal="left" vertical="center" wrapText="1" indent="1"/>
      <protection/>
    </xf>
    <xf numFmtId="49" fontId="5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19" fillId="0" borderId="23" xfId="58" applyFont="1" applyFill="1" applyBorder="1" applyAlignment="1" applyProtection="1">
      <alignment horizontal="left" vertical="center" wrapText="1" indent="1"/>
      <protection/>
    </xf>
    <xf numFmtId="49" fontId="8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32" xfId="58" applyFont="1" applyFill="1" applyBorder="1" applyAlignment="1" applyProtection="1">
      <alignment horizontal="left" vertical="center" wrapText="1" indent="1"/>
      <protection/>
    </xf>
    <xf numFmtId="49" fontId="8" fillId="0" borderId="33" xfId="58" applyNumberFormat="1" applyFont="1" applyFill="1" applyBorder="1" applyAlignment="1" applyProtection="1">
      <alignment horizontal="left" vertical="center" wrapText="1" indent="1"/>
      <protection/>
    </xf>
    <xf numFmtId="0" fontId="5" fillId="0" borderId="12" xfId="58" applyFont="1" applyFill="1" applyBorder="1" applyAlignment="1" applyProtection="1">
      <alignment horizontal="left" vertical="center" wrapText="1" indent="1"/>
      <protection/>
    </xf>
    <xf numFmtId="175" fontId="5" fillId="0" borderId="34" xfId="58" applyNumberFormat="1" applyFont="1" applyFill="1" applyBorder="1" applyAlignment="1" applyProtection="1">
      <alignment horizontal="centerContinuous" vertical="center"/>
      <protection/>
    </xf>
    <xf numFmtId="0" fontId="5" fillId="0" borderId="35" xfId="58" applyFont="1" applyFill="1" applyBorder="1" applyAlignment="1" applyProtection="1">
      <alignment vertical="center" wrapText="1"/>
      <protection/>
    </xf>
    <xf numFmtId="0" fontId="8" fillId="0" borderId="18" xfId="58" applyFont="1" applyFill="1" applyBorder="1" applyAlignment="1" applyProtection="1">
      <alignment horizontal="left" indent="1"/>
      <protection/>
    </xf>
    <xf numFmtId="0" fontId="8" fillId="0" borderId="30" xfId="58" applyFont="1" applyFill="1" applyBorder="1" applyAlignment="1" applyProtection="1">
      <alignment horizontal="left" vertical="center" wrapText="1" indent="1"/>
      <protection/>
    </xf>
    <xf numFmtId="0" fontId="8" fillId="0" borderId="36" xfId="58" applyFont="1" applyFill="1" applyBorder="1" applyAlignment="1" applyProtection="1">
      <alignment horizontal="left" vertical="center" wrapText="1" indent="1"/>
      <protection/>
    </xf>
    <xf numFmtId="0" fontId="5" fillId="0" borderId="20" xfId="58" applyFont="1" applyFill="1" applyBorder="1" applyAlignment="1" applyProtection="1">
      <alignment vertical="center" wrapText="1"/>
      <protection/>
    </xf>
    <xf numFmtId="0" fontId="20" fillId="0" borderId="0" xfId="0" applyFont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22" fillId="0" borderId="0" xfId="0" applyFont="1" applyAlignment="1">
      <alignment/>
    </xf>
    <xf numFmtId="0" fontId="8" fillId="0" borderId="39" xfId="0" applyFont="1" applyBorder="1" applyAlignment="1">
      <alignment/>
    </xf>
    <xf numFmtId="49" fontId="8" fillId="0" borderId="18" xfId="58" applyNumberFormat="1" applyFont="1" applyFill="1" applyBorder="1" applyAlignment="1" applyProtection="1">
      <alignment horizontal="left" vertical="center" wrapText="1" indent="1"/>
      <protection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40" xfId="0" applyFont="1" applyBorder="1" applyAlignment="1">
      <alignment/>
    </xf>
    <xf numFmtId="178" fontId="8" fillId="24" borderId="10" xfId="40" applyNumberFormat="1" applyFont="1" applyFill="1" applyBorder="1" applyAlignment="1">
      <alignment/>
    </xf>
    <xf numFmtId="0" fontId="11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75" fontId="0" fillId="0" borderId="0" xfId="0" applyNumberForma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41" xfId="58" applyFont="1" applyFill="1" applyBorder="1" applyAlignment="1" applyProtection="1">
      <alignment horizontal="left" vertical="center" wrapText="1" indent="1"/>
      <protection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49" fontId="19" fillId="0" borderId="27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28" xfId="58" applyFont="1" applyFill="1" applyBorder="1" applyAlignment="1" applyProtection="1">
      <alignment horizontal="left" vertical="center" wrapText="1"/>
      <protection/>
    </xf>
    <xf numFmtId="0" fontId="8" fillId="0" borderId="18" xfId="58" applyFont="1" applyFill="1" applyBorder="1" applyAlignment="1" applyProtection="1">
      <alignment horizontal="left" vertical="center" wrapText="1"/>
      <protection/>
    </xf>
    <xf numFmtId="0" fontId="19" fillId="0" borderId="18" xfId="58" applyFont="1" applyFill="1" applyBorder="1" applyAlignment="1" applyProtection="1">
      <alignment horizontal="left" vertical="center" wrapText="1"/>
      <protection/>
    </xf>
    <xf numFmtId="49" fontId="8" fillId="0" borderId="42" xfId="58" applyNumberFormat="1" applyFont="1" applyFill="1" applyBorder="1" applyAlignment="1" applyProtection="1">
      <alignment horizontal="left" vertical="center" wrapText="1" indent="1"/>
      <protection/>
    </xf>
    <xf numFmtId="14" fontId="8" fillId="0" borderId="42" xfId="58" applyNumberFormat="1" applyFont="1" applyFill="1" applyBorder="1" applyAlignment="1" applyProtection="1">
      <alignment horizontal="left" vertical="center" wrapText="1"/>
      <protection/>
    </xf>
    <xf numFmtId="0" fontId="8" fillId="0" borderId="0" xfId="58" applyFont="1" applyFill="1" applyBorder="1" applyAlignment="1" applyProtection="1">
      <alignment horizontal="left" vertical="center"/>
      <protection/>
    </xf>
    <xf numFmtId="49" fontId="8" fillId="0" borderId="0" xfId="58" applyNumberFormat="1" applyFont="1" applyFill="1" applyBorder="1" applyAlignment="1" applyProtection="1">
      <alignment horizontal="left" vertical="center"/>
      <protection/>
    </xf>
    <xf numFmtId="0" fontId="19" fillId="0" borderId="43" xfId="58" applyFont="1" applyFill="1" applyBorder="1" applyAlignment="1" applyProtection="1">
      <alignment horizontal="left" vertical="center"/>
      <protection/>
    </xf>
    <xf numFmtId="0" fontId="8" fillId="0" borderId="44" xfId="58" applyFont="1" applyFill="1" applyBorder="1" applyAlignment="1" applyProtection="1">
      <alignment horizontal="left" vertical="center"/>
      <protection/>
    </xf>
    <xf numFmtId="0" fontId="19" fillId="0" borderId="44" xfId="58" applyFont="1" applyFill="1" applyBorder="1" applyAlignment="1" applyProtection="1">
      <alignment horizontal="left" vertical="center"/>
      <protection/>
    </xf>
    <xf numFmtId="0" fontId="8" fillId="0" borderId="45" xfId="58" applyFont="1" applyFill="1" applyBorder="1" applyAlignment="1" applyProtection="1">
      <alignment horizontal="left" vertical="center"/>
      <protection/>
    </xf>
    <xf numFmtId="49" fontId="19" fillId="0" borderId="46" xfId="58" applyNumberFormat="1" applyFont="1" applyFill="1" applyBorder="1" applyAlignment="1" applyProtection="1">
      <alignment horizontal="left" vertical="center"/>
      <protection/>
    </xf>
    <xf numFmtId="49" fontId="8" fillId="0" borderId="37" xfId="58" applyNumberFormat="1" applyFont="1" applyFill="1" applyBorder="1" applyAlignment="1" applyProtection="1">
      <alignment horizontal="left" vertical="center"/>
      <protection/>
    </xf>
    <xf numFmtId="49" fontId="19" fillId="0" borderId="37" xfId="58" applyNumberFormat="1" applyFont="1" applyFill="1" applyBorder="1" applyAlignment="1" applyProtection="1">
      <alignment horizontal="left" vertical="center"/>
      <protection/>
    </xf>
    <xf numFmtId="49" fontId="8" fillId="0" borderId="39" xfId="58" applyNumberFormat="1" applyFont="1" applyFill="1" applyBorder="1" applyAlignment="1" applyProtection="1">
      <alignment horizontal="left" vertical="center"/>
      <protection/>
    </xf>
    <xf numFmtId="0" fontId="5" fillId="0" borderId="10" xfId="58" applyFont="1" applyFill="1" applyBorder="1" applyAlignment="1" applyProtection="1">
      <alignment horizontal="left" vertical="center" wrapText="1" indent="1"/>
      <protection/>
    </xf>
    <xf numFmtId="49" fontId="8" fillId="0" borderId="38" xfId="58" applyNumberFormat="1" applyFont="1" applyFill="1" applyBorder="1" applyAlignment="1" applyProtection="1">
      <alignment horizontal="left" vertical="center"/>
      <protection/>
    </xf>
    <xf numFmtId="49" fontId="19" fillId="0" borderId="47" xfId="58" applyNumberFormat="1" applyFont="1" applyFill="1" applyBorder="1" applyAlignment="1" applyProtection="1">
      <alignment horizontal="left" vertical="center"/>
      <protection/>
    </xf>
    <xf numFmtId="49" fontId="5" fillId="0" borderId="10" xfId="58" applyNumberFormat="1" applyFont="1" applyFill="1" applyBorder="1" applyAlignment="1" applyProtection="1">
      <alignment horizontal="left" vertical="center"/>
      <protection/>
    </xf>
    <xf numFmtId="0" fontId="8" fillId="0" borderId="48" xfId="58" applyFont="1" applyFill="1" applyBorder="1" applyAlignment="1" applyProtection="1">
      <alignment horizontal="left" vertical="center"/>
      <protection/>
    </xf>
    <xf numFmtId="0" fontId="19" fillId="0" borderId="49" xfId="58" applyFont="1" applyFill="1" applyBorder="1" applyAlignment="1" applyProtection="1">
      <alignment horizontal="left" vertical="center"/>
      <protection/>
    </xf>
    <xf numFmtId="0" fontId="5" fillId="0" borderId="12" xfId="58" applyFont="1" applyFill="1" applyBorder="1" applyAlignment="1" applyProtection="1">
      <alignment horizontal="left" vertical="center"/>
      <protection/>
    </xf>
    <xf numFmtId="0" fontId="5" fillId="0" borderId="50" xfId="0" applyFont="1" applyBorder="1" applyAlignment="1">
      <alignment/>
    </xf>
    <xf numFmtId="178" fontId="8" fillId="0" borderId="37" xfId="40" applyNumberFormat="1" applyFont="1" applyBorder="1" applyAlignment="1">
      <alignment/>
    </xf>
    <xf numFmtId="3" fontId="10" fillId="24" borderId="0" xfId="0" applyNumberFormat="1" applyFont="1" applyFill="1" applyBorder="1" applyAlignment="1">
      <alignment/>
    </xf>
    <xf numFmtId="3" fontId="11" fillId="24" borderId="0" xfId="0" applyNumberFormat="1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1" fillId="0" borderId="18" xfId="0" applyFont="1" applyBorder="1" applyAlignment="1">
      <alignment wrapText="1"/>
    </xf>
    <xf numFmtId="178" fontId="4" fillId="0" borderId="0" xfId="40" applyNumberFormat="1" applyFont="1" applyAlignment="1">
      <alignment/>
    </xf>
    <xf numFmtId="178" fontId="8" fillId="0" borderId="10" xfId="40" applyNumberFormat="1" applyFont="1" applyFill="1" applyBorder="1" applyAlignment="1">
      <alignment/>
    </xf>
    <xf numFmtId="178" fontId="0" fillId="0" borderId="0" xfId="0" applyNumberFormat="1" applyAlignment="1">
      <alignment/>
    </xf>
    <xf numFmtId="178" fontId="8" fillId="0" borderId="0" xfId="40" applyNumberFormat="1" applyFont="1" applyAlignment="1">
      <alignment/>
    </xf>
    <xf numFmtId="49" fontId="8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8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8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5" fillId="0" borderId="51" xfId="58" applyFont="1" applyFill="1" applyBorder="1" applyAlignment="1" applyProtection="1">
      <alignment horizontal="left" vertical="center" wrapText="1" indent="1"/>
      <protection/>
    </xf>
    <xf numFmtId="0" fontId="5" fillId="0" borderId="42" xfId="58" applyFont="1" applyFill="1" applyBorder="1" applyAlignment="1" applyProtection="1">
      <alignment horizontal="left" vertical="center" wrapText="1" indent="2"/>
      <protection/>
    </xf>
    <xf numFmtId="0" fontId="8" fillId="0" borderId="24" xfId="58" applyFont="1" applyFill="1" applyBorder="1" applyAlignment="1" applyProtection="1">
      <alignment horizontal="left" vertical="center" wrapText="1" indent="2"/>
      <protection/>
    </xf>
    <xf numFmtId="0" fontId="8" fillId="0" borderId="27" xfId="58" applyFont="1" applyFill="1" applyBorder="1" applyAlignment="1" applyProtection="1">
      <alignment horizontal="left" vertical="center" wrapText="1" indent="2"/>
      <protection/>
    </xf>
    <xf numFmtId="0" fontId="8" fillId="0" borderId="16" xfId="58" applyFont="1" applyFill="1" applyBorder="1" applyAlignment="1" applyProtection="1">
      <alignment horizontal="left" vertical="center" wrapText="1" indent="1"/>
      <protection/>
    </xf>
    <xf numFmtId="0" fontId="8" fillId="0" borderId="15" xfId="58" applyFont="1" applyFill="1" applyBorder="1" applyAlignment="1" applyProtection="1">
      <alignment horizontal="left" vertical="center" wrapText="1" indent="1"/>
      <protection/>
    </xf>
    <xf numFmtId="0" fontId="8" fillId="0" borderId="24" xfId="58" applyFont="1" applyFill="1" applyBorder="1" applyAlignment="1" applyProtection="1">
      <alignment horizontal="left" vertical="center" wrapText="1" indent="1"/>
      <protection/>
    </xf>
    <xf numFmtId="0" fontId="8" fillId="0" borderId="50" xfId="58" applyFont="1" applyFill="1" applyBorder="1" applyAlignment="1" applyProtection="1">
      <alignment horizontal="left" indent="1"/>
      <protection/>
    </xf>
    <xf numFmtId="49" fontId="8" fillId="0" borderId="46" xfId="58" applyNumberFormat="1" applyFont="1" applyFill="1" applyBorder="1" applyAlignment="1" applyProtection="1">
      <alignment horizontal="left" vertical="center" wrapText="1" indent="1"/>
      <protection/>
    </xf>
    <xf numFmtId="49" fontId="8" fillId="0" borderId="52" xfId="58" applyNumberFormat="1" applyFont="1" applyFill="1" applyBorder="1" applyAlignment="1" applyProtection="1">
      <alignment horizontal="left" vertical="center" wrapText="1" indent="1"/>
      <protection/>
    </xf>
    <xf numFmtId="49" fontId="8" fillId="0" borderId="37" xfId="58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0" applyFont="1" applyBorder="1" applyAlignment="1">
      <alignment/>
    </xf>
    <xf numFmtId="0" fontId="0" fillId="24" borderId="0" xfId="0" applyFill="1" applyAlignment="1">
      <alignment/>
    </xf>
    <xf numFmtId="178" fontId="8" fillId="0" borderId="28" xfId="40" applyNumberFormat="1" applyFont="1" applyFill="1" applyBorder="1" applyAlignment="1" applyProtection="1">
      <alignment horizontal="center" vertical="center" wrapText="1"/>
      <protection locked="0"/>
    </xf>
    <xf numFmtId="178" fontId="0" fillId="0" borderId="10" xfId="40" applyNumberFormat="1" applyFont="1" applyBorder="1" applyAlignment="1">
      <alignment/>
    </xf>
    <xf numFmtId="0" fontId="0" fillId="0" borderId="0" xfId="0" applyFont="1" applyAlignment="1">
      <alignment/>
    </xf>
    <xf numFmtId="178" fontId="5" fillId="24" borderId="10" xfId="4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178" fontId="20" fillId="0" borderId="0" xfId="40" applyNumberFormat="1" applyFont="1" applyAlignment="1">
      <alignment/>
    </xf>
    <xf numFmtId="178" fontId="1" fillId="0" borderId="0" xfId="40" applyNumberFormat="1" applyFont="1" applyAlignment="1">
      <alignment/>
    </xf>
    <xf numFmtId="178" fontId="22" fillId="0" borderId="0" xfId="40" applyNumberFormat="1" applyFont="1" applyAlignment="1">
      <alignment/>
    </xf>
    <xf numFmtId="0" fontId="7" fillId="24" borderId="0" xfId="0" applyFont="1" applyFill="1" applyBorder="1" applyAlignment="1">
      <alignment horizontal="center" wrapText="1"/>
    </xf>
    <xf numFmtId="0" fontId="15" fillId="24" borderId="0" xfId="0" applyFont="1" applyFill="1" applyBorder="1" applyAlignment="1">
      <alignment horizontal="center" wrapText="1"/>
    </xf>
    <xf numFmtId="3" fontId="15" fillId="24" borderId="10" xfId="0" applyNumberFormat="1" applyFont="1" applyFill="1" applyBorder="1" applyAlignment="1">
      <alignment/>
    </xf>
    <xf numFmtId="3" fontId="15" fillId="24" borderId="52" xfId="0" applyNumberFormat="1" applyFont="1" applyFill="1" applyBorder="1" applyAlignment="1">
      <alignment/>
    </xf>
    <xf numFmtId="3" fontId="8" fillId="24" borderId="0" xfId="0" applyNumberFormat="1" applyFont="1" applyFill="1" applyBorder="1" applyAlignment="1">
      <alignment wrapText="1"/>
    </xf>
    <xf numFmtId="3" fontId="8" fillId="24" borderId="0" xfId="0" applyNumberFormat="1" applyFont="1" applyFill="1" applyBorder="1" applyAlignment="1">
      <alignment/>
    </xf>
    <xf numFmtId="3" fontId="15" fillId="24" borderId="0" xfId="0" applyNumberFormat="1" applyFont="1" applyFill="1" applyBorder="1" applyAlignment="1">
      <alignment/>
    </xf>
    <xf numFmtId="3" fontId="14" fillId="24" borderId="0" xfId="0" applyNumberFormat="1" applyFont="1" applyFill="1" applyBorder="1" applyAlignment="1">
      <alignment wrapText="1"/>
    </xf>
    <xf numFmtId="0" fontId="22" fillId="24" borderId="0" xfId="0" applyFont="1" applyFill="1" applyAlignment="1">
      <alignment/>
    </xf>
    <xf numFmtId="3" fontId="22" fillId="24" borderId="0" xfId="0" applyNumberFormat="1" applyFont="1" applyFill="1" applyAlignment="1">
      <alignment/>
    </xf>
    <xf numFmtId="0" fontId="25" fillId="0" borderId="19" xfId="58" applyFont="1" applyFill="1" applyBorder="1" applyAlignment="1" applyProtection="1">
      <alignment horizontal="left" vertical="center" wrapText="1" indent="1"/>
      <protection/>
    </xf>
    <xf numFmtId="0" fontId="25" fillId="0" borderId="24" xfId="58" applyFont="1" applyFill="1" applyBorder="1" applyAlignment="1" applyProtection="1">
      <alignment horizontal="left" vertical="center" wrapText="1" indent="1"/>
      <protection/>
    </xf>
    <xf numFmtId="178" fontId="8" fillId="24" borderId="37" xfId="40" applyNumberFormat="1" applyFont="1" applyFill="1" applyBorder="1" applyAlignment="1">
      <alignment/>
    </xf>
    <xf numFmtId="178" fontId="9" fillId="24" borderId="37" xfId="40" applyNumberFormat="1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37" xfId="0" applyFont="1" applyBorder="1" applyAlignment="1">
      <alignment wrapText="1"/>
    </xf>
    <xf numFmtId="0" fontId="8" fillId="0" borderId="47" xfId="0" applyFont="1" applyBorder="1" applyAlignment="1">
      <alignment/>
    </xf>
    <xf numFmtId="0" fontId="5" fillId="0" borderId="10" xfId="0" applyFont="1" applyBorder="1" applyAlignment="1">
      <alignment wrapText="1"/>
    </xf>
    <xf numFmtId="178" fontId="8" fillId="0" borderId="16" xfId="40" applyNumberFormat="1" applyFont="1" applyBorder="1" applyAlignment="1">
      <alignment/>
    </xf>
    <xf numFmtId="178" fontId="8" fillId="0" borderId="0" xfId="4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178" fontId="8" fillId="0" borderId="13" xfId="40" applyNumberFormat="1" applyFont="1" applyBorder="1" applyAlignment="1">
      <alignment/>
    </xf>
    <xf numFmtId="178" fontId="8" fillId="0" borderId="14" xfId="40" applyNumberFormat="1" applyFont="1" applyBorder="1" applyAlignment="1">
      <alignment/>
    </xf>
    <xf numFmtId="178" fontId="8" fillId="0" borderId="15" xfId="40" applyNumberFormat="1" applyFont="1" applyBorder="1" applyAlignment="1">
      <alignment/>
    </xf>
    <xf numFmtId="178" fontId="8" fillId="0" borderId="49" xfId="40" applyNumberFormat="1" applyFont="1" applyBorder="1" applyAlignment="1">
      <alignment/>
    </xf>
    <xf numFmtId="178" fontId="8" fillId="0" borderId="44" xfId="40" applyNumberFormat="1" applyFont="1" applyBorder="1" applyAlignment="1">
      <alignment/>
    </xf>
    <xf numFmtId="178" fontId="8" fillId="0" borderId="45" xfId="40" applyNumberFormat="1" applyFont="1" applyBorder="1" applyAlignment="1">
      <alignment/>
    </xf>
    <xf numFmtId="178" fontId="8" fillId="0" borderId="43" xfId="40" applyNumberFormat="1" applyFont="1" applyBorder="1" applyAlignment="1">
      <alignment horizontal="right"/>
    </xf>
    <xf numFmtId="178" fontId="8" fillId="0" borderId="44" xfId="40" applyNumberFormat="1" applyFont="1" applyBorder="1" applyAlignment="1">
      <alignment/>
    </xf>
    <xf numFmtId="0" fontId="8" fillId="0" borderId="46" xfId="0" applyFont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178" fontId="8" fillId="0" borderId="53" xfId="40" applyNumberFormat="1" applyFont="1" applyBorder="1" applyAlignment="1">
      <alignment horizontal="center"/>
    </xf>
    <xf numFmtId="3" fontId="8" fillId="24" borderId="54" xfId="0" applyNumberFormat="1" applyFont="1" applyFill="1" applyBorder="1" applyAlignment="1">
      <alignment horizontal="center"/>
    </xf>
    <xf numFmtId="178" fontId="8" fillId="0" borderId="55" xfId="40" applyNumberFormat="1" applyFont="1" applyBorder="1" applyAlignment="1">
      <alignment horizontal="center"/>
    </xf>
    <xf numFmtId="178" fontId="8" fillId="0" borderId="56" xfId="40" applyNumberFormat="1" applyFont="1" applyBorder="1" applyAlignment="1">
      <alignment horizontal="center"/>
    </xf>
    <xf numFmtId="3" fontId="8" fillId="24" borderId="57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78" fontId="8" fillId="0" borderId="0" xfId="4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78" fontId="5" fillId="0" borderId="10" xfId="4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78" fontId="8" fillId="0" borderId="11" xfId="4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8" fontId="0" fillId="0" borderId="0" xfId="40" applyNumberFormat="1" applyFont="1" applyAlignment="1">
      <alignment/>
    </xf>
    <xf numFmtId="0" fontId="5" fillId="24" borderId="34" xfId="0" applyFont="1" applyFill="1" applyBorder="1" applyAlignment="1">
      <alignment horizontal="center"/>
    </xf>
    <xf numFmtId="0" fontId="0" fillId="24" borderId="34" xfId="0" applyFont="1" applyFill="1" applyBorder="1" applyAlignment="1">
      <alignment/>
    </xf>
    <xf numFmtId="178" fontId="27" fillId="0" borderId="0" xfId="40" applyNumberFormat="1" applyFont="1" applyAlignment="1">
      <alignment/>
    </xf>
    <xf numFmtId="0" fontId="27" fillId="0" borderId="0" xfId="0" applyFont="1" applyAlignment="1">
      <alignment/>
    </xf>
    <xf numFmtId="3" fontId="15" fillId="24" borderId="42" xfId="0" applyNumberFormat="1" applyFont="1" applyFill="1" applyBorder="1" applyAlignment="1">
      <alignment/>
    </xf>
    <xf numFmtId="3" fontId="15" fillId="24" borderId="58" xfId="0" applyNumberFormat="1" applyFont="1" applyFill="1" applyBorder="1" applyAlignment="1">
      <alignment/>
    </xf>
    <xf numFmtId="3" fontId="15" fillId="24" borderId="59" xfId="0" applyNumberFormat="1" applyFont="1" applyFill="1" applyBorder="1" applyAlignment="1">
      <alignment/>
    </xf>
    <xf numFmtId="178" fontId="0" fillId="0" borderId="0" xfId="40" applyNumberFormat="1" applyFont="1" applyFill="1" applyAlignment="1">
      <alignment/>
    </xf>
    <xf numFmtId="3" fontId="11" fillId="24" borderId="10" xfId="0" applyNumberFormat="1" applyFont="1" applyFill="1" applyBorder="1" applyAlignment="1">
      <alignment horizontal="center" vertical="center"/>
    </xf>
    <xf numFmtId="178" fontId="11" fillId="24" borderId="10" xfId="40" applyNumberFormat="1" applyFont="1" applyFill="1" applyBorder="1" applyAlignment="1">
      <alignment horizontal="center" vertical="center"/>
    </xf>
    <xf numFmtId="0" fontId="26" fillId="0" borderId="13" xfId="0" applyFont="1" applyBorder="1" applyAlignment="1">
      <alignment/>
    </xf>
    <xf numFmtId="178" fontId="0" fillId="0" borderId="37" xfId="40" applyNumberFormat="1" applyFont="1" applyBorder="1" applyAlignment="1">
      <alignment/>
    </xf>
    <xf numFmtId="178" fontId="0" fillId="0" borderId="39" xfId="40" applyNumberFormat="1" applyFont="1" applyBorder="1" applyAlignment="1">
      <alignment/>
    </xf>
    <xf numFmtId="0" fontId="11" fillId="24" borderId="10" xfId="0" applyFont="1" applyFill="1" applyBorder="1" applyAlignment="1">
      <alignment/>
    </xf>
    <xf numFmtId="178" fontId="1" fillId="24" borderId="60" xfId="0" applyNumberFormat="1" applyFont="1" applyFill="1" applyBorder="1" applyAlignment="1">
      <alignment/>
    </xf>
    <xf numFmtId="178" fontId="1" fillId="24" borderId="1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0" fontId="5" fillId="0" borderId="23" xfId="58" applyFont="1" applyFill="1" applyBorder="1" applyAlignment="1" applyProtection="1">
      <alignment horizontal="left" vertical="center" wrapText="1" indent="1"/>
      <protection/>
    </xf>
    <xf numFmtId="49" fontId="19" fillId="0" borderId="50" xfId="58" applyNumberFormat="1" applyFont="1" applyFill="1" applyBorder="1" applyAlignment="1" applyProtection="1">
      <alignment horizontal="left" vertical="center" wrapText="1" indent="1"/>
      <protection/>
    </xf>
    <xf numFmtId="0" fontId="19" fillId="0" borderId="61" xfId="58" applyFont="1" applyFill="1" applyBorder="1" applyAlignment="1" applyProtection="1">
      <alignment horizontal="left" vertical="center" wrapText="1" indent="1"/>
      <protection/>
    </xf>
    <xf numFmtId="49" fontId="8" fillId="0" borderId="12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12" xfId="58" applyFont="1" applyFill="1" applyBorder="1" applyAlignment="1" applyProtection="1">
      <alignment horizontal="left" vertical="center" wrapText="1"/>
      <protection/>
    </xf>
    <xf numFmtId="178" fontId="8" fillId="0" borderId="62" xfId="40" applyNumberFormat="1" applyFont="1" applyFill="1" applyBorder="1" applyAlignment="1" applyProtection="1">
      <alignment horizontal="center" vertical="center" wrapText="1"/>
      <protection/>
    </xf>
    <xf numFmtId="178" fontId="0" fillId="0" borderId="63" xfId="40" applyNumberFormat="1" applyFont="1" applyBorder="1" applyAlignment="1">
      <alignment/>
    </xf>
    <xf numFmtId="178" fontId="0" fillId="0" borderId="64" xfId="40" applyNumberFormat="1" applyFont="1" applyBorder="1" applyAlignment="1">
      <alignment/>
    </xf>
    <xf numFmtId="178" fontId="0" fillId="0" borderId="65" xfId="40" applyNumberFormat="1" applyFont="1" applyBorder="1" applyAlignment="1">
      <alignment/>
    </xf>
    <xf numFmtId="178" fontId="8" fillId="0" borderId="66" xfId="40" applyNumberFormat="1" applyFont="1" applyBorder="1" applyAlignment="1">
      <alignment/>
    </xf>
    <xf numFmtId="178" fontId="1" fillId="0" borderId="10" xfId="40" applyNumberFormat="1" applyFont="1" applyFill="1" applyBorder="1" applyAlignment="1">
      <alignment horizontal="center"/>
    </xf>
    <xf numFmtId="178" fontId="1" fillId="0" borderId="10" xfId="40" applyNumberFormat="1" applyFont="1" applyFill="1" applyBorder="1" applyAlignment="1">
      <alignment/>
    </xf>
    <xf numFmtId="0" fontId="8" fillId="0" borderId="38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178" fontId="1" fillId="0" borderId="10" xfId="40" applyNumberFormat="1" applyFont="1" applyBorder="1" applyAlignment="1" applyProtection="1">
      <alignment horizontal="center"/>
      <protection locked="0"/>
    </xf>
    <xf numFmtId="3" fontId="14" fillId="24" borderId="10" xfId="0" applyNumberFormat="1" applyFont="1" applyFill="1" applyBorder="1" applyAlignment="1">
      <alignment wrapText="1"/>
    </xf>
    <xf numFmtId="3" fontId="28" fillId="24" borderId="37" xfId="0" applyNumberFormat="1" applyFont="1" applyFill="1" applyBorder="1" applyAlignment="1">
      <alignment wrapText="1"/>
    </xf>
    <xf numFmtId="3" fontId="28" fillId="24" borderId="32" xfId="0" applyNumberFormat="1" applyFont="1" applyFill="1" applyBorder="1" applyAlignment="1">
      <alignment/>
    </xf>
    <xf numFmtId="3" fontId="28" fillId="24" borderId="67" xfId="0" applyNumberFormat="1" applyFont="1" applyFill="1" applyBorder="1" applyAlignment="1">
      <alignment/>
    </xf>
    <xf numFmtId="3" fontId="28" fillId="24" borderId="18" xfId="0" applyNumberFormat="1" applyFont="1" applyFill="1" applyBorder="1" applyAlignment="1">
      <alignment/>
    </xf>
    <xf numFmtId="3" fontId="28" fillId="24" borderId="68" xfId="0" applyNumberFormat="1" applyFont="1" applyFill="1" applyBorder="1" applyAlignment="1">
      <alignment/>
    </xf>
    <xf numFmtId="3" fontId="28" fillId="24" borderId="38" xfId="0" applyNumberFormat="1" applyFont="1" applyFill="1" applyBorder="1" applyAlignment="1">
      <alignment wrapText="1"/>
    </xf>
    <xf numFmtId="3" fontId="28" fillId="24" borderId="36" xfId="0" applyNumberFormat="1" applyFont="1" applyFill="1" applyBorder="1" applyAlignment="1">
      <alignment/>
    </xf>
    <xf numFmtId="3" fontId="28" fillId="24" borderId="69" xfId="0" applyNumberFormat="1" applyFont="1" applyFill="1" applyBorder="1" applyAlignment="1">
      <alignment/>
    </xf>
    <xf numFmtId="3" fontId="15" fillId="24" borderId="70" xfId="0" applyNumberFormat="1" applyFont="1" applyFill="1" applyBorder="1" applyAlignment="1">
      <alignment/>
    </xf>
    <xf numFmtId="3" fontId="28" fillId="24" borderId="46" xfId="0" applyNumberFormat="1" applyFont="1" applyFill="1" applyBorder="1" applyAlignment="1">
      <alignment wrapText="1"/>
    </xf>
    <xf numFmtId="3" fontId="28" fillId="24" borderId="47" xfId="0" applyNumberFormat="1" applyFont="1" applyFill="1" applyBorder="1" applyAlignment="1">
      <alignment wrapText="1"/>
    </xf>
    <xf numFmtId="3" fontId="28" fillId="24" borderId="28" xfId="0" applyNumberFormat="1" applyFont="1" applyFill="1" applyBorder="1" applyAlignment="1">
      <alignment/>
    </xf>
    <xf numFmtId="3" fontId="28" fillId="24" borderId="71" xfId="0" applyNumberFormat="1" applyFont="1" applyFill="1" applyBorder="1" applyAlignment="1">
      <alignment/>
    </xf>
    <xf numFmtId="3" fontId="28" fillId="24" borderId="30" xfId="0" applyNumberFormat="1" applyFont="1" applyFill="1" applyBorder="1" applyAlignment="1">
      <alignment/>
    </xf>
    <xf numFmtId="3" fontId="28" fillId="24" borderId="72" xfId="0" applyNumberFormat="1" applyFont="1" applyFill="1" applyBorder="1" applyAlignment="1">
      <alignment/>
    </xf>
    <xf numFmtId="3" fontId="28" fillId="24" borderId="39" xfId="0" applyNumberFormat="1" applyFont="1" applyFill="1" applyBorder="1" applyAlignment="1">
      <alignment wrapText="1"/>
    </xf>
    <xf numFmtId="3" fontId="29" fillId="24" borderId="20" xfId="0" applyNumberFormat="1" applyFont="1" applyFill="1" applyBorder="1" applyAlignment="1">
      <alignment/>
    </xf>
    <xf numFmtId="3" fontId="29" fillId="24" borderId="41" xfId="0" applyNumberFormat="1" applyFont="1" applyFill="1" applyBorder="1" applyAlignment="1">
      <alignment/>
    </xf>
    <xf numFmtId="3" fontId="28" fillId="24" borderId="52" xfId="0" applyNumberFormat="1" applyFont="1" applyFill="1" applyBorder="1" applyAlignment="1">
      <alignment wrapText="1"/>
    </xf>
    <xf numFmtId="3" fontId="29" fillId="24" borderId="28" xfId="0" applyNumberFormat="1" applyFont="1" applyFill="1" applyBorder="1" applyAlignment="1">
      <alignment/>
    </xf>
    <xf numFmtId="3" fontId="29" fillId="24" borderId="73" xfId="0" applyNumberFormat="1" applyFont="1" applyFill="1" applyBorder="1" applyAlignment="1">
      <alignment/>
    </xf>
    <xf numFmtId="3" fontId="28" fillId="24" borderId="54" xfId="0" applyNumberFormat="1" applyFont="1" applyFill="1" applyBorder="1" applyAlignment="1">
      <alignment/>
    </xf>
    <xf numFmtId="3" fontId="28" fillId="24" borderId="57" xfId="0" applyNumberFormat="1" applyFont="1" applyFill="1" applyBorder="1" applyAlignment="1">
      <alignment/>
    </xf>
    <xf numFmtId="3" fontId="28" fillId="24" borderId="20" xfId="0" applyNumberFormat="1" applyFont="1" applyFill="1" applyBorder="1" applyAlignment="1">
      <alignment/>
    </xf>
    <xf numFmtId="3" fontId="28" fillId="24" borderId="41" xfId="0" applyNumberFormat="1" applyFont="1" applyFill="1" applyBorder="1" applyAlignment="1">
      <alignment/>
    </xf>
    <xf numFmtId="3" fontId="30" fillId="24" borderId="67" xfId="0" applyNumberFormat="1" applyFont="1" applyFill="1" applyBorder="1" applyAlignment="1">
      <alignment/>
    </xf>
    <xf numFmtId="3" fontId="30" fillId="24" borderId="69" xfId="0" applyNumberFormat="1" applyFont="1" applyFill="1" applyBorder="1" applyAlignment="1">
      <alignment/>
    </xf>
    <xf numFmtId="3" fontId="15" fillId="24" borderId="74" xfId="0" applyNumberFormat="1" applyFont="1" applyFill="1" applyBorder="1" applyAlignment="1">
      <alignment/>
    </xf>
    <xf numFmtId="3" fontId="28" fillId="24" borderId="52" xfId="0" applyNumberFormat="1" applyFont="1" applyFill="1" applyBorder="1" applyAlignment="1">
      <alignment/>
    </xf>
    <xf numFmtId="3" fontId="30" fillId="24" borderId="37" xfId="0" applyNumberFormat="1" applyFont="1" applyFill="1" applyBorder="1" applyAlignment="1">
      <alignment/>
    </xf>
    <xf numFmtId="3" fontId="28" fillId="24" borderId="37" xfId="0" applyNumberFormat="1" applyFont="1" applyFill="1" applyBorder="1" applyAlignment="1">
      <alignment/>
    </xf>
    <xf numFmtId="3" fontId="14" fillId="24" borderId="42" xfId="0" applyNumberFormat="1" applyFont="1" applyFill="1" applyBorder="1" applyAlignment="1">
      <alignment wrapText="1"/>
    </xf>
    <xf numFmtId="3" fontId="15" fillId="24" borderId="42" xfId="0" applyNumberFormat="1" applyFont="1" applyFill="1" applyBorder="1" applyAlignment="1">
      <alignment wrapText="1"/>
    </xf>
    <xf numFmtId="3" fontId="15" fillId="24" borderId="50" xfId="0" applyNumberFormat="1" applyFont="1" applyFill="1" applyBorder="1" applyAlignment="1">
      <alignment wrapText="1"/>
    </xf>
    <xf numFmtId="3" fontId="28" fillId="24" borderId="31" xfId="0" applyNumberFormat="1" applyFont="1" applyFill="1" applyBorder="1" applyAlignment="1">
      <alignment wrapText="1"/>
    </xf>
    <xf numFmtId="3" fontId="30" fillId="24" borderId="75" xfId="0" applyNumberFormat="1" applyFont="1" applyFill="1" applyBorder="1" applyAlignment="1">
      <alignment/>
    </xf>
    <xf numFmtId="3" fontId="28" fillId="24" borderId="33" xfId="0" applyNumberFormat="1" applyFont="1" applyFill="1" applyBorder="1" applyAlignment="1">
      <alignment wrapText="1"/>
    </xf>
    <xf numFmtId="3" fontId="30" fillId="24" borderId="76" xfId="0" applyNumberFormat="1" applyFont="1" applyFill="1" applyBorder="1" applyAlignment="1">
      <alignment/>
    </xf>
    <xf numFmtId="3" fontId="15" fillId="24" borderId="12" xfId="0" applyNumberFormat="1" applyFont="1" applyFill="1" applyBorder="1" applyAlignment="1">
      <alignment wrapText="1"/>
    </xf>
    <xf numFmtId="3" fontId="15" fillId="24" borderId="10" xfId="0" applyNumberFormat="1" applyFont="1" applyFill="1" applyBorder="1" applyAlignment="1">
      <alignment wrapText="1"/>
    </xf>
    <xf numFmtId="3" fontId="15" fillId="24" borderId="20" xfId="0" applyNumberFormat="1" applyFont="1" applyFill="1" applyBorder="1" applyAlignment="1">
      <alignment/>
    </xf>
    <xf numFmtId="3" fontId="15" fillId="24" borderId="62" xfId="0" applyNumberFormat="1" applyFont="1" applyFill="1" applyBorder="1" applyAlignment="1">
      <alignment/>
    </xf>
    <xf numFmtId="3" fontId="30" fillId="24" borderId="71" xfId="0" applyNumberFormat="1" applyFont="1" applyFill="1" applyBorder="1" applyAlignment="1">
      <alignment/>
    </xf>
    <xf numFmtId="3" fontId="30" fillId="24" borderId="72" xfId="0" applyNumberFormat="1" applyFont="1" applyFill="1" applyBorder="1" applyAlignment="1">
      <alignment/>
    </xf>
    <xf numFmtId="3" fontId="15" fillId="24" borderId="58" xfId="0" applyNumberFormat="1" applyFont="1" applyFill="1" applyBorder="1" applyAlignment="1">
      <alignment wrapText="1"/>
    </xf>
    <xf numFmtId="0" fontId="32" fillId="0" borderId="17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3" fontId="32" fillId="24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/>
    </xf>
    <xf numFmtId="178" fontId="33" fillId="24" borderId="10" xfId="42" applyNumberFormat="1" applyFont="1" applyFill="1" applyBorder="1" applyAlignment="1">
      <alignment/>
    </xf>
    <xf numFmtId="3" fontId="33" fillId="24" borderId="10" xfId="0" applyNumberFormat="1" applyFont="1" applyFill="1" applyBorder="1" applyAlignment="1">
      <alignment/>
    </xf>
    <xf numFmtId="0" fontId="33" fillId="0" borderId="10" xfId="0" applyFont="1" applyBorder="1" applyAlignment="1">
      <alignment/>
    </xf>
    <xf numFmtId="178" fontId="32" fillId="0" borderId="10" xfId="42" applyNumberFormat="1" applyFont="1" applyBorder="1" applyAlignment="1">
      <alignment horizontal="center"/>
    </xf>
    <xf numFmtId="3" fontId="32" fillId="24" borderId="10" xfId="0" applyNumberFormat="1" applyFont="1" applyFill="1" applyBorder="1" applyAlignment="1">
      <alignment/>
    </xf>
    <xf numFmtId="0" fontId="34" fillId="0" borderId="10" xfId="0" applyFont="1" applyFill="1" applyBorder="1" applyAlignment="1">
      <alignment/>
    </xf>
    <xf numFmtId="178" fontId="34" fillId="24" borderId="10" xfId="42" applyNumberFormat="1" applyFont="1" applyFill="1" applyBorder="1" applyAlignment="1">
      <alignment/>
    </xf>
    <xf numFmtId="3" fontId="34" fillId="24" borderId="10" xfId="0" applyNumberFormat="1" applyFont="1" applyFill="1" applyBorder="1" applyAlignment="1">
      <alignment/>
    </xf>
    <xf numFmtId="178" fontId="33" fillId="0" borderId="10" xfId="42" applyNumberFormat="1" applyFont="1" applyFill="1" applyBorder="1" applyAlignment="1">
      <alignment/>
    </xf>
    <xf numFmtId="178" fontId="33" fillId="24" borderId="10" xfId="42" applyNumberFormat="1" applyFont="1" applyFill="1" applyBorder="1" applyAlignment="1">
      <alignment horizontal="right"/>
    </xf>
    <xf numFmtId="178" fontId="33" fillId="0" borderId="10" xfId="42" applyNumberFormat="1" applyFont="1" applyBorder="1" applyAlignment="1">
      <alignment/>
    </xf>
    <xf numFmtId="0" fontId="34" fillId="0" borderId="10" xfId="0" applyFont="1" applyBorder="1" applyAlignment="1">
      <alignment/>
    </xf>
    <xf numFmtId="0" fontId="32" fillId="0" borderId="10" xfId="0" applyFont="1" applyBorder="1" applyAlignment="1">
      <alignment/>
    </xf>
    <xf numFmtId="178" fontId="32" fillId="0" borderId="10" xfId="42" applyNumberFormat="1" applyFont="1" applyFill="1" applyBorder="1" applyAlignment="1">
      <alignment/>
    </xf>
    <xf numFmtId="0" fontId="0" fillId="24" borderId="34" xfId="0" applyFont="1" applyFill="1" applyBorder="1" applyAlignment="1">
      <alignment horizontal="right"/>
    </xf>
    <xf numFmtId="0" fontId="0" fillId="0" borderId="38" xfId="0" applyBorder="1" applyAlignment="1">
      <alignment/>
    </xf>
    <xf numFmtId="178" fontId="0" fillId="0" borderId="38" xfId="40" applyNumberFormat="1" applyFont="1" applyBorder="1" applyAlignment="1">
      <alignment/>
    </xf>
    <xf numFmtId="3" fontId="11" fillId="24" borderId="58" xfId="0" applyNumberFormat="1" applyFont="1" applyFill="1" applyBorder="1" applyAlignment="1">
      <alignment horizontal="center" vertical="center"/>
    </xf>
    <xf numFmtId="178" fontId="11" fillId="24" borderId="58" xfId="40" applyNumberFormat="1" applyFont="1" applyFill="1" applyBorder="1" applyAlignment="1">
      <alignment horizontal="center" vertical="center"/>
    </xf>
    <xf numFmtId="3" fontId="11" fillId="24" borderId="77" xfId="0" applyNumberFormat="1" applyFont="1" applyFill="1" applyBorder="1" applyAlignment="1">
      <alignment horizontal="center" vertical="center"/>
    </xf>
    <xf numFmtId="178" fontId="8" fillId="24" borderId="63" xfId="40" applyNumberFormat="1" applyFont="1" applyFill="1" applyBorder="1" applyAlignment="1">
      <alignment/>
    </xf>
    <xf numFmtId="178" fontId="9" fillId="24" borderId="63" xfId="40" applyNumberFormat="1" applyFont="1" applyFill="1" applyBorder="1" applyAlignment="1">
      <alignment/>
    </xf>
    <xf numFmtId="0" fontId="0" fillId="0" borderId="63" xfId="0" applyBorder="1" applyAlignment="1">
      <alignment/>
    </xf>
    <xf numFmtId="3" fontId="11" fillId="24" borderId="37" xfId="0" applyNumberFormat="1" applyFont="1" applyFill="1" applyBorder="1" applyAlignment="1">
      <alignment horizontal="center" vertical="center"/>
    </xf>
    <xf numFmtId="3" fontId="11" fillId="24" borderId="11" xfId="0" applyNumberFormat="1" applyFont="1" applyFill="1" applyBorder="1" applyAlignment="1">
      <alignment horizontal="center" vertical="center"/>
    </xf>
    <xf numFmtId="3" fontId="11" fillId="24" borderId="44" xfId="0" applyNumberFormat="1" applyFont="1" applyFill="1" applyBorder="1" applyAlignment="1">
      <alignment horizontal="center" vertical="center"/>
    </xf>
    <xf numFmtId="178" fontId="8" fillId="24" borderId="44" xfId="40" applyNumberFormat="1" applyFont="1" applyFill="1" applyBorder="1" applyAlignment="1">
      <alignment/>
    </xf>
    <xf numFmtId="178" fontId="9" fillId="24" borderId="44" xfId="40" applyNumberFormat="1" applyFont="1" applyFill="1" applyBorder="1" applyAlignment="1">
      <alignment/>
    </xf>
    <xf numFmtId="0" fontId="0" fillId="0" borderId="44" xfId="0" applyBorder="1" applyAlignment="1">
      <alignment/>
    </xf>
    <xf numFmtId="178" fontId="0" fillId="0" borderId="44" xfId="40" applyNumberFormat="1" applyFont="1" applyBorder="1" applyAlignment="1">
      <alignment/>
    </xf>
    <xf numFmtId="178" fontId="0" fillId="0" borderId="48" xfId="40" applyNumberFormat="1" applyFont="1" applyBorder="1" applyAlignment="1">
      <alignment/>
    </xf>
    <xf numFmtId="178" fontId="0" fillId="0" borderId="45" xfId="4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178" fontId="1" fillId="0" borderId="37" xfId="40" applyNumberFormat="1" applyFont="1" applyBorder="1" applyAlignment="1">
      <alignment horizontal="center"/>
    </xf>
    <xf numFmtId="178" fontId="1" fillId="0" borderId="47" xfId="40" applyNumberFormat="1" applyFont="1" applyBorder="1" applyAlignment="1">
      <alignment horizontal="center"/>
    </xf>
    <xf numFmtId="178" fontId="1" fillId="0" borderId="52" xfId="40" applyNumberFormat="1" applyFont="1" applyBorder="1" applyAlignment="1">
      <alignment horizontal="center"/>
    </xf>
    <xf numFmtId="178" fontId="1" fillId="0" borderId="42" xfId="40" applyNumberFormat="1" applyFont="1" applyBorder="1" applyAlignment="1">
      <alignment horizontal="center"/>
    </xf>
    <xf numFmtId="0" fontId="35" fillId="0" borderId="46" xfId="0" applyFont="1" applyBorder="1" applyAlignment="1">
      <alignment horizontal="left" vertical="center"/>
    </xf>
    <xf numFmtId="178" fontId="8" fillId="24" borderId="37" xfId="40" applyNumberFormat="1" applyFont="1" applyFill="1" applyBorder="1" applyAlignment="1">
      <alignment horizontal="center" vertical="center"/>
    </xf>
    <xf numFmtId="3" fontId="11" fillId="24" borderId="63" xfId="0" applyNumberFormat="1" applyFont="1" applyFill="1" applyBorder="1" applyAlignment="1">
      <alignment horizontal="center" vertical="center"/>
    </xf>
    <xf numFmtId="3" fontId="11" fillId="24" borderId="46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8" fontId="1" fillId="0" borderId="10" xfId="4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178" fontId="5" fillId="0" borderId="10" xfId="40" applyNumberFormat="1" applyFont="1" applyBorder="1" applyAlignment="1">
      <alignment/>
    </xf>
    <xf numFmtId="178" fontId="5" fillId="0" borderId="78" xfId="40" applyNumberFormat="1" applyFont="1" applyBorder="1" applyAlignment="1">
      <alignment/>
    </xf>
    <xf numFmtId="178" fontId="8" fillId="0" borderId="47" xfId="40" applyNumberFormat="1" applyFont="1" applyBorder="1" applyAlignment="1">
      <alignment/>
    </xf>
    <xf numFmtId="178" fontId="8" fillId="0" borderId="38" xfId="40" applyNumberFormat="1" applyFont="1" applyBorder="1" applyAlignment="1">
      <alignment/>
    </xf>
    <xf numFmtId="178" fontId="5" fillId="0" borderId="17" xfId="40" applyNumberFormat="1" applyFont="1" applyBorder="1" applyAlignment="1">
      <alignment/>
    </xf>
    <xf numFmtId="178" fontId="8" fillId="0" borderId="46" xfId="40" applyNumberFormat="1" applyFont="1" applyBorder="1" applyAlignment="1">
      <alignment/>
    </xf>
    <xf numFmtId="178" fontId="8" fillId="0" borderId="52" xfId="40" applyNumberFormat="1" applyFont="1" applyBorder="1" applyAlignment="1">
      <alignment/>
    </xf>
    <xf numFmtId="178" fontId="5" fillId="0" borderId="10" xfId="40" applyNumberFormat="1" applyFont="1" applyBorder="1" applyAlignment="1">
      <alignment horizontal="right"/>
    </xf>
    <xf numFmtId="178" fontId="5" fillId="0" borderId="58" xfId="40" applyNumberFormat="1" applyFont="1" applyBorder="1" applyAlignment="1">
      <alignment/>
    </xf>
    <xf numFmtId="178" fontId="5" fillId="0" borderId="58" xfId="40" applyNumberFormat="1" applyFont="1" applyBorder="1" applyAlignment="1">
      <alignment/>
    </xf>
    <xf numFmtId="178" fontId="8" fillId="0" borderId="47" xfId="40" applyNumberFormat="1" applyFont="1" applyFill="1" applyBorder="1" applyAlignment="1">
      <alignment/>
    </xf>
    <xf numFmtId="178" fontId="8" fillId="0" borderId="37" xfId="40" applyNumberFormat="1" applyFont="1" applyFill="1" applyBorder="1" applyAlignment="1">
      <alignment/>
    </xf>
    <xf numFmtId="178" fontId="8" fillId="0" borderId="38" xfId="40" applyNumberFormat="1" applyFont="1" applyFill="1" applyBorder="1" applyAlignment="1">
      <alignment/>
    </xf>
    <xf numFmtId="178" fontId="5" fillId="0" borderId="10" xfId="40" applyNumberFormat="1" applyFont="1" applyFill="1" applyBorder="1" applyAlignment="1">
      <alignment/>
    </xf>
    <xf numFmtId="178" fontId="8" fillId="0" borderId="27" xfId="40" applyNumberFormat="1" applyFont="1" applyBorder="1" applyAlignment="1">
      <alignment/>
    </xf>
    <xf numFmtId="178" fontId="8" fillId="0" borderId="28" xfId="40" applyNumberFormat="1" applyFont="1" applyFill="1" applyBorder="1" applyAlignment="1">
      <alignment/>
    </xf>
    <xf numFmtId="178" fontId="8" fillId="0" borderId="24" xfId="40" applyNumberFormat="1" applyFont="1" applyBorder="1" applyAlignment="1">
      <alignment/>
    </xf>
    <xf numFmtId="178" fontId="8" fillId="0" borderId="18" xfId="40" applyNumberFormat="1" applyFont="1" applyBorder="1" applyAlignment="1">
      <alignment/>
    </xf>
    <xf numFmtId="178" fontId="8" fillId="0" borderId="33" xfId="40" applyNumberFormat="1" applyFont="1" applyBorder="1" applyAlignment="1">
      <alignment/>
    </xf>
    <xf numFmtId="178" fontId="8" fillId="0" borderId="36" xfId="40" applyNumberFormat="1" applyFont="1" applyBorder="1" applyAlignment="1">
      <alignment/>
    </xf>
    <xf numFmtId="178" fontId="5" fillId="0" borderId="42" xfId="4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5" fillId="0" borderId="58" xfId="0" applyFont="1" applyBorder="1" applyAlignment="1">
      <alignment/>
    </xf>
    <xf numFmtId="0" fontId="5" fillId="0" borderId="77" xfId="0" applyFont="1" applyBorder="1" applyAlignment="1">
      <alignment/>
    </xf>
    <xf numFmtId="3" fontId="11" fillId="24" borderId="58" xfId="0" applyNumberFormat="1" applyFont="1" applyFill="1" applyBorder="1" applyAlignment="1">
      <alignment horizontal="center" vertical="center" wrapText="1"/>
    </xf>
    <xf numFmtId="0" fontId="8" fillId="0" borderId="4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79" xfId="0" applyFont="1" applyBorder="1" applyAlignment="1">
      <alignment/>
    </xf>
    <xf numFmtId="0" fontId="8" fillId="0" borderId="73" xfId="0" applyFont="1" applyBorder="1" applyAlignment="1">
      <alignment/>
    </xf>
    <xf numFmtId="0" fontId="0" fillId="0" borderId="27" xfId="0" applyBorder="1" applyAlignment="1">
      <alignment/>
    </xf>
    <xf numFmtId="0" fontId="0" fillId="0" borderId="73" xfId="0" applyBorder="1" applyAlignment="1">
      <alignment/>
    </xf>
    <xf numFmtId="0" fontId="0" fillId="0" borderId="24" xfId="0" applyBorder="1" applyAlignment="1">
      <alignment/>
    </xf>
    <xf numFmtId="0" fontId="0" fillId="0" borderId="54" xfId="0" applyBorder="1" applyAlignment="1">
      <alignment/>
    </xf>
    <xf numFmtId="0" fontId="8" fillId="0" borderId="24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54" xfId="0" applyFont="1" applyBorder="1" applyAlignment="1">
      <alignment wrapText="1"/>
    </xf>
    <xf numFmtId="0" fontId="8" fillId="0" borderId="22" xfId="0" applyFont="1" applyFill="1" applyBorder="1" applyAlignment="1">
      <alignment/>
    </xf>
    <xf numFmtId="0" fontId="8" fillId="0" borderId="61" xfId="0" applyFont="1" applyFill="1" applyBorder="1" applyAlignment="1">
      <alignment/>
    </xf>
    <xf numFmtId="0" fontId="0" fillId="0" borderId="14" xfId="0" applyBorder="1" applyAlignment="1">
      <alignment/>
    </xf>
    <xf numFmtId="0" fontId="8" fillId="0" borderId="29" xfId="0" applyFont="1" applyBorder="1" applyAlignment="1">
      <alignment/>
    </xf>
    <xf numFmtId="0" fontId="8" fillId="0" borderId="57" xfId="0" applyFont="1" applyBorder="1" applyAlignment="1">
      <alignment/>
    </xf>
    <xf numFmtId="178" fontId="1" fillId="0" borderId="10" xfId="40" applyNumberFormat="1" applyFont="1" applyBorder="1" applyAlignment="1">
      <alignment/>
    </xf>
    <xf numFmtId="178" fontId="5" fillId="0" borderId="10" xfId="4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178" fontId="9" fillId="0" borderId="10" xfId="40" applyNumberFormat="1" applyFont="1" applyFill="1" applyBorder="1" applyAlignment="1" applyProtection="1">
      <alignment horizontal="center" vertical="center" wrapText="1"/>
      <protection/>
    </xf>
    <xf numFmtId="178" fontId="19" fillId="0" borderId="80" xfId="40" applyNumberFormat="1" applyFont="1" applyFill="1" applyBorder="1" applyAlignment="1" applyProtection="1">
      <alignment horizontal="center" vertical="center" wrapText="1"/>
      <protection/>
    </xf>
    <xf numFmtId="178" fontId="5" fillId="0" borderId="10" xfId="40" applyNumberFormat="1" applyFont="1" applyFill="1" applyBorder="1" applyAlignment="1" applyProtection="1">
      <alignment horizontal="center" vertical="center" wrapText="1"/>
      <protection/>
    </xf>
    <xf numFmtId="178" fontId="23" fillId="0" borderId="46" xfId="40" applyNumberFormat="1" applyFont="1" applyBorder="1" applyAlignment="1">
      <alignment horizontal="center"/>
    </xf>
    <xf numFmtId="178" fontId="0" fillId="0" borderId="37" xfId="40" applyNumberFormat="1" applyFont="1" applyBorder="1" applyAlignment="1">
      <alignment horizontal="center"/>
    </xf>
    <xf numFmtId="178" fontId="23" fillId="0" borderId="37" xfId="40" applyNumberFormat="1" applyFont="1" applyBorder="1" applyAlignment="1">
      <alignment horizontal="center"/>
    </xf>
    <xf numFmtId="178" fontId="0" fillId="0" borderId="38" xfId="40" applyNumberFormat="1" applyFont="1" applyBorder="1" applyAlignment="1">
      <alignment horizontal="center"/>
    </xf>
    <xf numFmtId="178" fontId="23" fillId="0" borderId="47" xfId="40" applyNumberFormat="1" applyFont="1" applyBorder="1" applyAlignment="1">
      <alignment horizontal="center"/>
    </xf>
    <xf numFmtId="178" fontId="19" fillId="0" borderId="47" xfId="40" applyNumberFormat="1" applyFont="1" applyFill="1" applyBorder="1" applyAlignment="1" applyProtection="1">
      <alignment horizontal="center" vertical="center"/>
      <protection/>
    </xf>
    <xf numFmtId="178" fontId="19" fillId="0" borderId="37" xfId="40" applyNumberFormat="1" applyFont="1" applyFill="1" applyBorder="1" applyAlignment="1" applyProtection="1">
      <alignment horizontal="center" vertical="center"/>
      <protection/>
    </xf>
    <xf numFmtId="178" fontId="0" fillId="0" borderId="39" xfId="40" applyNumberFormat="1" applyFont="1" applyBorder="1" applyAlignment="1">
      <alignment horizontal="center"/>
    </xf>
    <xf numFmtId="178" fontId="5" fillId="0" borderId="62" xfId="40" applyNumberFormat="1" applyFont="1" applyFill="1" applyBorder="1" applyAlignment="1" applyProtection="1">
      <alignment horizontal="center" vertical="center" wrapText="1"/>
      <protection/>
    </xf>
    <xf numFmtId="178" fontId="0" fillId="0" borderId="0" xfId="40" applyNumberFormat="1" applyFont="1" applyAlignment="1">
      <alignment horizontal="center"/>
    </xf>
    <xf numFmtId="178" fontId="8" fillId="0" borderId="71" xfId="40" applyNumberFormat="1" applyFont="1" applyFill="1" applyBorder="1" applyAlignment="1" applyProtection="1">
      <alignment horizontal="center" vertical="center" wrapText="1"/>
      <protection locked="0"/>
    </xf>
    <xf numFmtId="178" fontId="8" fillId="0" borderId="68" xfId="40" applyNumberFormat="1" applyFont="1" applyFill="1" applyBorder="1" applyAlignment="1" applyProtection="1">
      <alignment horizontal="center" vertical="center" wrapText="1"/>
      <protection locked="0"/>
    </xf>
    <xf numFmtId="178" fontId="8" fillId="0" borderId="72" xfId="40" applyNumberFormat="1" applyFont="1" applyFill="1" applyBorder="1" applyAlignment="1" applyProtection="1">
      <alignment horizontal="center" vertical="center" wrapText="1"/>
      <protection locked="0"/>
    </xf>
    <xf numFmtId="178" fontId="19" fillId="0" borderId="68" xfId="40" applyNumberFormat="1" applyFont="1" applyFill="1" applyBorder="1" applyAlignment="1" applyProtection="1">
      <alignment horizontal="center" vertical="center" wrapText="1"/>
      <protection/>
    </xf>
    <xf numFmtId="178" fontId="19" fillId="0" borderId="62" xfId="40" applyNumberFormat="1" applyFont="1" applyFill="1" applyBorder="1" applyAlignment="1" applyProtection="1">
      <alignment horizontal="center" vertical="center" wrapText="1"/>
      <protection/>
    </xf>
    <xf numFmtId="178" fontId="8" fillId="0" borderId="80" xfId="40" applyNumberFormat="1" applyFont="1" applyFill="1" applyBorder="1" applyAlignment="1" applyProtection="1">
      <alignment horizontal="center" vertical="center" wrapText="1"/>
      <protection locked="0"/>
    </xf>
    <xf numFmtId="178" fontId="8" fillId="0" borderId="81" xfId="40" applyNumberFormat="1" applyFont="1" applyFill="1" applyBorder="1" applyAlignment="1" applyProtection="1">
      <alignment horizontal="center" vertical="center" wrapText="1"/>
      <protection locked="0"/>
    </xf>
    <xf numFmtId="178" fontId="5" fillId="0" borderId="62" xfId="40" applyNumberFormat="1" applyFont="1" applyFill="1" applyBorder="1" applyAlignment="1" applyProtection="1">
      <alignment horizontal="center" vertical="center" wrapText="1"/>
      <protection locked="0"/>
    </xf>
    <xf numFmtId="178" fontId="8" fillId="0" borderId="67" xfId="40" applyNumberFormat="1" applyFont="1" applyFill="1" applyBorder="1" applyAlignment="1" applyProtection="1">
      <alignment horizontal="center" vertical="center" wrapText="1"/>
      <protection locked="0"/>
    </xf>
    <xf numFmtId="178" fontId="8" fillId="0" borderId="69" xfId="40" applyNumberFormat="1" applyFont="1" applyFill="1" applyBorder="1" applyAlignment="1" applyProtection="1">
      <alignment horizontal="center" vertical="center" wrapText="1"/>
      <protection locked="0"/>
    </xf>
    <xf numFmtId="178" fontId="5" fillId="0" borderId="42" xfId="40" applyNumberFormat="1" applyFont="1" applyFill="1" applyBorder="1" applyAlignment="1" applyProtection="1">
      <alignment horizontal="center" vertical="center" wrapText="1"/>
      <protection locked="0"/>
    </xf>
    <xf numFmtId="178" fontId="19" fillId="0" borderId="71" xfId="40" applyNumberFormat="1" applyFont="1" applyFill="1" applyBorder="1" applyAlignment="1" applyProtection="1">
      <alignment horizontal="center" vertical="center" wrapText="1"/>
      <protection locked="0"/>
    </xf>
    <xf numFmtId="178" fontId="19" fillId="0" borderId="80" xfId="40" applyNumberFormat="1" applyFont="1" applyFill="1" applyBorder="1" applyAlignment="1" applyProtection="1">
      <alignment horizontal="center" vertical="center" wrapText="1"/>
      <protection locked="0"/>
    </xf>
    <xf numFmtId="178" fontId="19" fillId="0" borderId="18" xfId="40" applyNumberFormat="1" applyFont="1" applyFill="1" applyBorder="1" applyAlignment="1" applyProtection="1">
      <alignment horizontal="center" vertical="center" wrapText="1"/>
      <protection locked="0"/>
    </xf>
    <xf numFmtId="178" fontId="8" fillId="0" borderId="18" xfId="40" applyNumberFormat="1" applyFont="1" applyFill="1" applyBorder="1" applyAlignment="1" applyProtection="1">
      <alignment horizontal="center" vertical="center" wrapText="1"/>
      <protection locked="0"/>
    </xf>
    <xf numFmtId="178" fontId="8" fillId="0" borderId="42" xfId="40" applyNumberFormat="1" applyFont="1" applyFill="1" applyBorder="1" applyAlignment="1" applyProtection="1">
      <alignment horizontal="center" vertical="center" wrapText="1"/>
      <protection locked="0"/>
    </xf>
    <xf numFmtId="178" fontId="5" fillId="0" borderId="10" xfId="40" applyNumberFormat="1" applyFont="1" applyFill="1" applyBorder="1" applyAlignment="1" applyProtection="1">
      <alignment horizontal="center" vertical="center" wrapText="1"/>
      <protection locked="0"/>
    </xf>
    <xf numFmtId="178" fontId="5" fillId="0" borderId="82" xfId="40" applyNumberFormat="1" applyFont="1" applyFill="1" applyBorder="1" applyAlignment="1" applyProtection="1">
      <alignment horizontal="center" vertical="center" wrapText="1"/>
      <protection/>
    </xf>
    <xf numFmtId="178" fontId="1" fillId="0" borderId="10" xfId="40" applyNumberFormat="1" applyFont="1" applyBorder="1" applyAlignment="1">
      <alignment horizontal="right"/>
    </xf>
    <xf numFmtId="3" fontId="10" fillId="0" borderId="61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13" fillId="0" borderId="17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78" fontId="13" fillId="24" borderId="10" xfId="40" applyNumberFormat="1" applyFont="1" applyFill="1" applyBorder="1" applyAlignment="1">
      <alignment horizontal="center" vertical="center"/>
    </xf>
    <xf numFmtId="3" fontId="13" fillId="24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/>
    </xf>
    <xf numFmtId="178" fontId="41" fillId="24" borderId="10" xfId="40" applyNumberFormat="1" applyFont="1" applyFill="1" applyBorder="1" applyAlignment="1">
      <alignment/>
    </xf>
    <xf numFmtId="178" fontId="39" fillId="0" borderId="10" xfId="40" applyNumberFormat="1" applyFont="1" applyBorder="1" applyAlignment="1">
      <alignment horizontal="center"/>
    </xf>
    <xf numFmtId="178" fontId="40" fillId="0" borderId="10" xfId="40" applyNumberFormat="1" applyFont="1" applyBorder="1" applyAlignment="1">
      <alignment horizontal="left"/>
    </xf>
    <xf numFmtId="178" fontId="41" fillId="24" borderId="10" xfId="40" applyNumberFormat="1" applyFont="1" applyFill="1" applyBorder="1" applyAlignment="1">
      <alignment/>
    </xf>
    <xf numFmtId="178" fontId="40" fillId="24" borderId="10" xfId="40" applyNumberFormat="1" applyFont="1" applyFill="1" applyBorder="1" applyAlignment="1">
      <alignment/>
    </xf>
    <xf numFmtId="178" fontId="39" fillId="0" borderId="47" xfId="4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178" fontId="13" fillId="24" borderId="10" xfId="40" applyNumberFormat="1" applyFont="1" applyFill="1" applyBorder="1" applyAlignment="1">
      <alignment/>
    </xf>
    <xf numFmtId="178" fontId="39" fillId="0" borderId="42" xfId="40" applyNumberFormat="1" applyFont="1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3" fontId="13" fillId="24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/>
    </xf>
    <xf numFmtId="178" fontId="41" fillId="24" borderId="10" xfId="42" applyNumberFormat="1" applyFont="1" applyFill="1" applyBorder="1" applyAlignment="1">
      <alignment/>
    </xf>
    <xf numFmtId="178" fontId="39" fillId="0" borderId="10" xfId="42" applyNumberFormat="1" applyFont="1" applyBorder="1" applyAlignment="1">
      <alignment horizontal="center"/>
    </xf>
    <xf numFmtId="0" fontId="40" fillId="0" borderId="10" xfId="0" applyFont="1" applyBorder="1" applyAlignment="1">
      <alignment/>
    </xf>
    <xf numFmtId="178" fontId="40" fillId="24" borderId="10" xfId="42" applyNumberFormat="1" applyFont="1" applyFill="1" applyBorder="1" applyAlignment="1">
      <alignment/>
    </xf>
    <xf numFmtId="178" fontId="41" fillId="0" borderId="10" xfId="42" applyNumberFormat="1" applyFont="1" applyBorder="1" applyAlignment="1">
      <alignment/>
    </xf>
    <xf numFmtId="178" fontId="41" fillId="24" borderId="10" xfId="42" applyNumberFormat="1" applyFont="1" applyFill="1" applyBorder="1" applyAlignment="1">
      <alignment horizontal="right"/>
    </xf>
    <xf numFmtId="178" fontId="40" fillId="24" borderId="10" xfId="42" applyNumberFormat="1" applyFont="1" applyFill="1" applyBorder="1" applyAlignment="1">
      <alignment/>
    </xf>
    <xf numFmtId="178" fontId="13" fillId="24" borderId="10" xfId="42" applyNumberFormat="1" applyFont="1" applyFill="1" applyBorder="1" applyAlignment="1">
      <alignment/>
    </xf>
    <xf numFmtId="0" fontId="33" fillId="0" borderId="0" xfId="0" applyFont="1" applyAlignment="1">
      <alignment/>
    </xf>
    <xf numFmtId="0" fontId="42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178" fontId="12" fillId="24" borderId="10" xfId="40" applyNumberFormat="1" applyFont="1" applyFill="1" applyBorder="1" applyAlignment="1">
      <alignment/>
    </xf>
    <xf numFmtId="178" fontId="12" fillId="0" borderId="10" xfId="40" applyNumberFormat="1" applyFont="1" applyFill="1" applyBorder="1" applyAlignment="1">
      <alignment/>
    </xf>
    <xf numFmtId="178" fontId="42" fillId="0" borderId="10" xfId="40" applyNumberFormat="1" applyFont="1" applyBorder="1" applyAlignment="1">
      <alignment/>
    </xf>
    <xf numFmtId="178" fontId="12" fillId="24" borderId="10" xfId="40" applyNumberFormat="1" applyFont="1" applyFill="1" applyBorder="1" applyAlignment="1">
      <alignment/>
    </xf>
    <xf numFmtId="178" fontId="43" fillId="0" borderId="10" xfId="40" applyNumberFormat="1" applyFont="1" applyBorder="1" applyAlignment="1">
      <alignment horizontal="center"/>
    </xf>
    <xf numFmtId="178" fontId="12" fillId="0" borderId="10" xfId="40" applyNumberFormat="1" applyFont="1" applyFill="1" applyBorder="1" applyAlignment="1">
      <alignment/>
    </xf>
    <xf numFmtId="178" fontId="6" fillId="24" borderId="10" xfId="40" applyNumberFormat="1" applyFont="1" applyFill="1" applyBorder="1" applyAlignment="1">
      <alignment/>
    </xf>
    <xf numFmtId="178" fontId="12" fillId="0" borderId="10" xfId="40" applyNumberFormat="1" applyFont="1" applyBorder="1" applyAlignment="1">
      <alignment/>
    </xf>
    <xf numFmtId="178" fontId="43" fillId="0" borderId="10" xfId="40" applyNumberFormat="1" applyFont="1" applyBorder="1" applyAlignment="1">
      <alignment/>
    </xf>
    <xf numFmtId="0" fontId="13" fillId="0" borderId="10" xfId="0" applyFont="1" applyBorder="1" applyAlignment="1">
      <alignment/>
    </xf>
    <xf numFmtId="178" fontId="13" fillId="0" borderId="10" xfId="40" applyNumberFormat="1" applyFont="1" applyFill="1" applyBorder="1" applyAlignment="1">
      <alignment/>
    </xf>
    <xf numFmtId="178" fontId="13" fillId="24" borderId="10" xfId="4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33" fillId="0" borderId="58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58" xfId="0" applyFont="1" applyBorder="1" applyAlignment="1">
      <alignment/>
    </xf>
    <xf numFmtId="0" fontId="32" fillId="0" borderId="52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42" xfId="0" applyFont="1" applyBorder="1" applyAlignment="1">
      <alignment/>
    </xf>
    <xf numFmtId="0" fontId="32" fillId="0" borderId="34" xfId="0" applyFont="1" applyBorder="1" applyAlignment="1">
      <alignment/>
    </xf>
    <xf numFmtId="0" fontId="32" fillId="0" borderId="42" xfId="0" applyFont="1" applyBorder="1" applyAlignment="1">
      <alignment/>
    </xf>
    <xf numFmtId="0" fontId="32" fillId="0" borderId="66" xfId="0" applyFont="1" applyBorder="1" applyAlignment="1">
      <alignment/>
    </xf>
    <xf numFmtId="0" fontId="32" fillId="0" borderId="77" xfId="0" applyFont="1" applyBorder="1" applyAlignment="1">
      <alignment horizontal="right"/>
    </xf>
    <xf numFmtId="0" fontId="32" fillId="0" borderId="66" xfId="0" applyFont="1" applyBorder="1" applyAlignment="1">
      <alignment/>
    </xf>
    <xf numFmtId="0" fontId="33" fillId="0" borderId="59" xfId="0" applyFont="1" applyBorder="1" applyAlignment="1">
      <alignment/>
    </xf>
    <xf numFmtId="0" fontId="32" fillId="0" borderId="52" xfId="0" applyFont="1" applyBorder="1" applyAlignment="1">
      <alignment/>
    </xf>
    <xf numFmtId="0" fontId="33" fillId="0" borderId="52" xfId="0" applyFont="1" applyBorder="1" applyAlignment="1">
      <alignment/>
    </xf>
    <xf numFmtId="0" fontId="33" fillId="0" borderId="31" xfId="0" applyFont="1" applyBorder="1" applyAlignment="1">
      <alignment/>
    </xf>
    <xf numFmtId="3" fontId="33" fillId="0" borderId="67" xfId="0" applyNumberFormat="1" applyFont="1" applyBorder="1" applyAlignment="1">
      <alignment/>
    </xf>
    <xf numFmtId="3" fontId="33" fillId="0" borderId="83" xfId="0" applyNumberFormat="1" applyFont="1" applyBorder="1" applyAlignment="1">
      <alignment/>
    </xf>
    <xf numFmtId="0" fontId="33" fillId="0" borderId="24" xfId="0" applyFont="1" applyBorder="1" applyAlignment="1">
      <alignment wrapText="1"/>
    </xf>
    <xf numFmtId="3" fontId="33" fillId="0" borderId="68" xfId="0" applyNumberFormat="1" applyFont="1" applyBorder="1" applyAlignment="1">
      <alignment/>
    </xf>
    <xf numFmtId="3" fontId="33" fillId="0" borderId="53" xfId="0" applyNumberFormat="1" applyFont="1" applyBorder="1" applyAlignment="1">
      <alignment/>
    </xf>
    <xf numFmtId="0" fontId="33" fillId="0" borderId="24" xfId="0" applyFont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0" fontId="33" fillId="0" borderId="53" xfId="0" applyFont="1" applyBorder="1" applyAlignment="1">
      <alignment/>
    </xf>
    <xf numFmtId="3" fontId="42" fillId="0" borderId="0" xfId="0" applyNumberFormat="1" applyFont="1" applyAlignment="1">
      <alignment/>
    </xf>
    <xf numFmtId="3" fontId="33" fillId="0" borderId="68" xfId="0" applyNumberFormat="1" applyFont="1" applyFill="1" applyBorder="1" applyAlignment="1">
      <alignment/>
    </xf>
    <xf numFmtId="3" fontId="33" fillId="0" borderId="53" xfId="0" applyNumberFormat="1" applyFont="1" applyBorder="1" applyAlignment="1">
      <alignment wrapText="1"/>
    </xf>
    <xf numFmtId="0" fontId="33" fillId="0" borderId="33" xfId="0" applyFont="1" applyBorder="1" applyAlignment="1">
      <alignment/>
    </xf>
    <xf numFmtId="3" fontId="33" fillId="0" borderId="69" xfId="0" applyNumberFormat="1" applyFont="1" applyBorder="1" applyAlignment="1">
      <alignment/>
    </xf>
    <xf numFmtId="3" fontId="33" fillId="0" borderId="56" xfId="0" applyNumberFormat="1" applyFont="1" applyBorder="1" applyAlignment="1">
      <alignment/>
    </xf>
    <xf numFmtId="0" fontId="32" fillId="0" borderId="12" xfId="0" applyFont="1" applyBorder="1" applyAlignment="1">
      <alignment/>
    </xf>
    <xf numFmtId="3" fontId="32" fillId="0" borderId="17" xfId="0" applyNumberFormat="1" applyFont="1" applyBorder="1" applyAlignment="1">
      <alignment/>
    </xf>
    <xf numFmtId="3" fontId="32" fillId="0" borderId="10" xfId="0" applyNumberFormat="1" applyFont="1" applyBorder="1" applyAlignment="1">
      <alignment/>
    </xf>
    <xf numFmtId="0" fontId="33" fillId="0" borderId="66" xfId="0" applyFont="1" applyBorder="1" applyAlignment="1">
      <alignment/>
    </xf>
    <xf numFmtId="3" fontId="33" fillId="0" borderId="59" xfId="0" applyNumberFormat="1" applyFont="1" applyBorder="1" applyAlignment="1">
      <alignment/>
    </xf>
    <xf numFmtId="3" fontId="33" fillId="0" borderId="52" xfId="0" applyNumberFormat="1" applyFont="1" applyBorder="1" applyAlignment="1">
      <alignment/>
    </xf>
    <xf numFmtId="3" fontId="32" fillId="0" borderId="52" xfId="0" applyNumberFormat="1" applyFont="1" applyBorder="1" applyAlignment="1">
      <alignment/>
    </xf>
    <xf numFmtId="0" fontId="32" fillId="0" borderId="31" xfId="0" applyFont="1" applyBorder="1" applyAlignment="1">
      <alignment/>
    </xf>
    <xf numFmtId="3" fontId="33" fillId="0" borderId="83" xfId="0" applyNumberFormat="1" applyFont="1" applyBorder="1" applyAlignment="1">
      <alignment/>
    </xf>
    <xf numFmtId="3" fontId="33" fillId="0" borderId="53" xfId="0" applyNumberFormat="1" applyFont="1" applyFill="1" applyBorder="1" applyAlignment="1">
      <alignment/>
    </xf>
    <xf numFmtId="0" fontId="32" fillId="0" borderId="50" xfId="0" applyFont="1" applyBorder="1" applyAlignment="1">
      <alignment/>
    </xf>
    <xf numFmtId="3" fontId="32" fillId="0" borderId="74" xfId="0" applyNumberFormat="1" applyFont="1" applyBorder="1" applyAlignment="1">
      <alignment/>
    </xf>
    <xf numFmtId="0" fontId="32" fillId="0" borderId="0" xfId="0" applyFont="1" applyAlignment="1">
      <alignment/>
    </xf>
    <xf numFmtId="0" fontId="5" fillId="0" borderId="4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11" fillId="0" borderId="77" xfId="0" applyFont="1" applyBorder="1" applyAlignment="1">
      <alignment horizontal="center" vertical="center" wrapText="1"/>
    </xf>
    <xf numFmtId="0" fontId="15" fillId="24" borderId="46" xfId="0" applyFont="1" applyFill="1" applyBorder="1" applyAlignment="1">
      <alignment horizontal="center" vertical="center" wrapText="1"/>
    </xf>
    <xf numFmtId="0" fontId="22" fillId="24" borderId="39" xfId="0" applyFont="1" applyFill="1" applyBorder="1" applyAlignment="1">
      <alignment horizontal="center" vertical="center" wrapText="1"/>
    </xf>
    <xf numFmtId="3" fontId="15" fillId="24" borderId="12" xfId="0" applyNumberFormat="1" applyFont="1" applyFill="1" applyBorder="1" applyAlignment="1">
      <alignment horizontal="left" wrapText="1"/>
    </xf>
    <xf numFmtId="3" fontId="15" fillId="24" borderId="60" xfId="0" applyNumberFormat="1" applyFont="1" applyFill="1" applyBorder="1" applyAlignment="1">
      <alignment horizontal="left" wrapText="1"/>
    </xf>
    <xf numFmtId="3" fontId="15" fillId="24" borderId="17" xfId="0" applyNumberFormat="1" applyFont="1" applyFill="1" applyBorder="1" applyAlignment="1">
      <alignment horizontal="left" wrapText="1"/>
    </xf>
    <xf numFmtId="0" fontId="6" fillId="24" borderId="0" xfId="0" applyFont="1" applyFill="1" applyBorder="1" applyAlignment="1">
      <alignment horizontal="center" wrapText="1"/>
    </xf>
    <xf numFmtId="0" fontId="15" fillId="24" borderId="58" xfId="0" applyFont="1" applyFill="1" applyBorder="1" applyAlignment="1">
      <alignment horizontal="center" vertical="center"/>
    </xf>
    <xf numFmtId="0" fontId="22" fillId="24" borderId="42" xfId="0" applyFont="1" applyFill="1" applyBorder="1" applyAlignment="1">
      <alignment horizontal="center" vertical="center"/>
    </xf>
    <xf numFmtId="0" fontId="15" fillId="24" borderId="58" xfId="0" applyFont="1" applyFill="1" applyBorder="1" applyAlignment="1">
      <alignment horizontal="center" vertical="center" wrapText="1"/>
    </xf>
    <xf numFmtId="0" fontId="22" fillId="24" borderId="4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58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21" fillId="0" borderId="74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2" xfId="58" applyFont="1" applyFill="1" applyBorder="1" applyAlignment="1" applyProtection="1">
      <alignment horizontal="left" vertical="center" wrapText="1"/>
      <protection/>
    </xf>
    <xf numFmtId="0" fontId="5" fillId="0" borderId="60" xfId="58" applyFont="1" applyFill="1" applyBorder="1" applyAlignment="1" applyProtection="1">
      <alignment horizontal="left" vertical="center" wrapText="1"/>
      <protection/>
    </xf>
    <xf numFmtId="0" fontId="0" fillId="0" borderId="60" xfId="0" applyBorder="1" applyAlignment="1">
      <alignment horizontal="left" vertical="center" wrapText="1"/>
    </xf>
    <xf numFmtId="175" fontId="5" fillId="0" borderId="0" xfId="58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42" xfId="0" applyFont="1" applyBorder="1" applyAlignment="1">
      <alignment horizontal="center" vertical="center"/>
    </xf>
    <xf numFmtId="0" fontId="10" fillId="0" borderId="34" xfId="0" applyFont="1" applyBorder="1" applyAlignment="1">
      <alignment horizontal="right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6" fillId="0" borderId="5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2" fillId="0" borderId="34" xfId="0" applyFont="1" applyBorder="1" applyAlignment="1">
      <alignment horizontal="right"/>
    </xf>
    <xf numFmtId="0" fontId="31" fillId="0" borderId="0" xfId="0" applyFont="1" applyAlignment="1">
      <alignment horizontal="center" vertical="center"/>
    </xf>
    <xf numFmtId="0" fontId="32" fillId="0" borderId="58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3" fillId="0" borderId="34" xfId="0" applyFont="1" applyBorder="1" applyAlignment="1">
      <alignment horizontal="right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628650</xdr:colOff>
      <xdr:row>41</xdr:row>
      <xdr:rowOff>171450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3314700" y="160305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60" zoomScaleNormal="71" zoomScalePageLayoutView="0" workbookViewId="0" topLeftCell="A11">
      <selection activeCell="D32" sqref="D32"/>
    </sheetView>
  </sheetViews>
  <sheetFormatPr defaultColWidth="9.00390625" defaultRowHeight="12.75"/>
  <cols>
    <col min="1" max="1" width="35.25390625" style="133" customWidth="1"/>
    <col min="2" max="2" width="15.25390625" style="133" customWidth="1"/>
    <col min="3" max="3" width="15.00390625" style="133" customWidth="1"/>
    <col min="4" max="4" width="13.375" style="133" customWidth="1"/>
    <col min="5" max="5" width="13.625" style="153" customWidth="1"/>
    <col min="6" max="6" width="15.25390625" style="197" bestFit="1" customWidth="1"/>
    <col min="8" max="9" width="9.625" style="0" bestFit="1" customWidth="1"/>
  </cols>
  <sheetData>
    <row r="1" spans="1:5" ht="37.5" customHeight="1">
      <c r="A1" s="504" t="s">
        <v>41</v>
      </c>
      <c r="B1" s="504"/>
      <c r="C1" s="504"/>
      <c r="D1" s="504"/>
      <c r="E1" s="504"/>
    </row>
    <row r="2" spans="1:5" ht="15">
      <c r="A2" s="145"/>
      <c r="B2" s="145"/>
      <c r="C2" s="145"/>
      <c r="D2" s="145"/>
      <c r="E2" s="146"/>
    </row>
    <row r="3" spans="1:5" ht="18.75" customHeight="1" thickBot="1">
      <c r="A3" s="198"/>
      <c r="B3" s="198"/>
      <c r="C3" s="199"/>
      <c r="D3" s="199"/>
      <c r="E3" s="296"/>
    </row>
    <row r="4" spans="1:6" s="65" customFormat="1" ht="12" customHeight="1">
      <c r="A4" s="505" t="s">
        <v>43</v>
      </c>
      <c r="B4" s="507" t="s">
        <v>308</v>
      </c>
      <c r="C4" s="507" t="s">
        <v>323</v>
      </c>
      <c r="D4" s="507" t="s">
        <v>309</v>
      </c>
      <c r="E4" s="499" t="s">
        <v>310</v>
      </c>
      <c r="F4" s="142"/>
    </row>
    <row r="5" spans="1:6" s="65" customFormat="1" ht="51" customHeight="1" thickBot="1">
      <c r="A5" s="506"/>
      <c r="B5" s="508"/>
      <c r="C5" s="508"/>
      <c r="D5" s="508"/>
      <c r="E5" s="500"/>
      <c r="F5" s="142"/>
    </row>
    <row r="6" spans="1:6" s="65" customFormat="1" ht="25.5" customHeight="1" thickBot="1">
      <c r="A6" s="231" t="s">
        <v>341</v>
      </c>
      <c r="B6" s="204">
        <f>SUM(B7:B11)</f>
        <v>419366</v>
      </c>
      <c r="C6" s="204">
        <f>C7+C8+C9+C10+C10</f>
        <v>0</v>
      </c>
      <c r="D6" s="204">
        <f>D7+D8+D9+D10+D10</f>
        <v>0</v>
      </c>
      <c r="E6" s="204">
        <f>E7+E8+E9+E10+E11</f>
        <v>419366</v>
      </c>
      <c r="F6" s="142"/>
    </row>
    <row r="7" spans="1:6" s="65" customFormat="1" ht="21" customHeight="1" thickBot="1">
      <c r="A7" s="232" t="s">
        <v>289</v>
      </c>
      <c r="B7" s="233">
        <v>211996</v>
      </c>
      <c r="C7" s="233"/>
      <c r="D7" s="234"/>
      <c r="E7" s="147">
        <f>C7+B7+D7</f>
        <v>211996</v>
      </c>
      <c r="F7" s="142"/>
    </row>
    <row r="8" spans="1:6" s="65" customFormat="1" ht="21.75" customHeight="1" thickBot="1">
      <c r="A8" s="232" t="s">
        <v>290</v>
      </c>
      <c r="B8" s="235">
        <v>3435</v>
      </c>
      <c r="C8" s="235"/>
      <c r="D8" s="236"/>
      <c r="E8" s="147">
        <f>C8+B8+D8</f>
        <v>3435</v>
      </c>
      <c r="F8" s="142"/>
    </row>
    <row r="9" spans="1:6" s="65" customFormat="1" ht="30.75" customHeight="1" thickBot="1">
      <c r="A9" s="232" t="s">
        <v>291</v>
      </c>
      <c r="B9" s="235">
        <v>4642</v>
      </c>
      <c r="C9" s="235"/>
      <c r="D9" s="236"/>
      <c r="E9" s="147">
        <f>C9+B9+D9</f>
        <v>4642</v>
      </c>
      <c r="F9" s="142"/>
    </row>
    <row r="10" spans="1:6" s="65" customFormat="1" ht="44.25" customHeight="1" thickBot="1">
      <c r="A10" s="232" t="s">
        <v>447</v>
      </c>
      <c r="B10" s="235">
        <v>14571</v>
      </c>
      <c r="C10" s="235"/>
      <c r="D10" s="236"/>
      <c r="E10" s="147">
        <f>C10+B10+D10</f>
        <v>14571</v>
      </c>
      <c r="F10" s="142"/>
    </row>
    <row r="11" spans="1:6" s="65" customFormat="1" ht="20.25" customHeight="1" thickBot="1">
      <c r="A11" s="237" t="s">
        <v>292</v>
      </c>
      <c r="B11" s="238">
        <v>184722</v>
      </c>
      <c r="C11" s="238"/>
      <c r="D11" s="239"/>
      <c r="E11" s="147">
        <f>C11+B11+D11</f>
        <v>184722</v>
      </c>
      <c r="F11" s="142"/>
    </row>
    <row r="12" spans="1:6" s="65" customFormat="1" ht="32.25" customHeight="1" thickBot="1">
      <c r="A12" s="231" t="s">
        <v>342</v>
      </c>
      <c r="B12" s="240">
        <f>B13+B15+B17+B16+B14</f>
        <v>390846</v>
      </c>
      <c r="C12" s="240">
        <f>C13+C15+C17+C16+C14</f>
        <v>118679</v>
      </c>
      <c r="D12" s="240">
        <f>D13+D15+D17+D16+D14</f>
        <v>323620</v>
      </c>
      <c r="E12" s="240">
        <f>E13+E15+E17+E16+E14</f>
        <v>833145</v>
      </c>
      <c r="F12" s="142"/>
    </row>
    <row r="13" spans="1:6" s="65" customFormat="1" ht="28.5" customHeight="1" thickBot="1">
      <c r="A13" s="241" t="s">
        <v>293</v>
      </c>
      <c r="B13" s="233">
        <v>59236</v>
      </c>
      <c r="C13" s="233"/>
      <c r="D13" s="234">
        <v>13317</v>
      </c>
      <c r="E13" s="147">
        <f aca="true" t="shared" si="0" ref="E13:E31">C13+B13+D13</f>
        <v>72553</v>
      </c>
      <c r="F13" s="142"/>
    </row>
    <row r="14" spans="1:6" s="65" customFormat="1" ht="28.5" customHeight="1" thickBot="1">
      <c r="A14" s="242" t="s">
        <v>448</v>
      </c>
      <c r="B14" s="243"/>
      <c r="C14" s="243">
        <v>118679</v>
      </c>
      <c r="D14" s="244">
        <v>309104</v>
      </c>
      <c r="E14" s="147">
        <f t="shared" si="0"/>
        <v>427783</v>
      </c>
      <c r="F14" s="142"/>
    </row>
    <row r="15" spans="1:6" s="65" customFormat="1" ht="33.75" customHeight="1" thickBot="1">
      <c r="A15" s="232" t="s">
        <v>415</v>
      </c>
      <c r="B15" s="235">
        <v>331610</v>
      </c>
      <c r="C15" s="235"/>
      <c r="D15" s="236">
        <v>1199</v>
      </c>
      <c r="E15" s="147">
        <f t="shared" si="0"/>
        <v>332809</v>
      </c>
      <c r="F15" s="142"/>
    </row>
    <row r="16" spans="1:6" s="65" customFormat="1" ht="33.75" customHeight="1" thickBot="1">
      <c r="A16" s="237" t="s">
        <v>416</v>
      </c>
      <c r="B16" s="245"/>
      <c r="C16" s="245"/>
      <c r="D16" s="246"/>
      <c r="E16" s="147">
        <f t="shared" si="0"/>
        <v>0</v>
      </c>
      <c r="F16" s="142"/>
    </row>
    <row r="17" spans="1:6" s="65" customFormat="1" ht="43.5" customHeight="1" thickBot="1">
      <c r="A17" s="247" t="s">
        <v>417</v>
      </c>
      <c r="B17" s="238"/>
      <c r="C17" s="238"/>
      <c r="D17" s="239"/>
      <c r="E17" s="147">
        <f t="shared" si="0"/>
        <v>0</v>
      </c>
      <c r="F17" s="142"/>
    </row>
    <row r="18" spans="1:6" s="201" customFormat="1" ht="27.75" customHeight="1" thickBot="1">
      <c r="A18" s="231" t="s">
        <v>343</v>
      </c>
      <c r="B18" s="248">
        <f>B20+B21+B22</f>
        <v>240053</v>
      </c>
      <c r="C18" s="248">
        <f>C20+C21+C22</f>
        <v>0</v>
      </c>
      <c r="D18" s="249">
        <f>D20</f>
        <v>0</v>
      </c>
      <c r="E18" s="147">
        <f t="shared" si="0"/>
        <v>240053</v>
      </c>
      <c r="F18" s="200"/>
    </row>
    <row r="19" spans="1:6" s="65" customFormat="1" ht="23.25" customHeight="1" thickBot="1">
      <c r="A19" s="250" t="s">
        <v>288</v>
      </c>
      <c r="B19" s="251"/>
      <c r="C19" s="251"/>
      <c r="D19" s="252"/>
      <c r="E19" s="202">
        <f t="shared" si="0"/>
        <v>0</v>
      </c>
      <c r="F19" s="142"/>
    </row>
    <row r="20" spans="1:6" s="65" customFormat="1" ht="24.75" customHeight="1" thickBot="1">
      <c r="A20" s="232" t="s">
        <v>44</v>
      </c>
      <c r="B20" s="235">
        <v>41219</v>
      </c>
      <c r="C20" s="235"/>
      <c r="D20" s="253"/>
      <c r="E20" s="147">
        <f t="shared" si="0"/>
        <v>41219</v>
      </c>
      <c r="F20" s="142"/>
    </row>
    <row r="21" spans="1:6" s="65" customFormat="1" ht="29.25" customHeight="1" thickBot="1">
      <c r="A21" s="242" t="s">
        <v>45</v>
      </c>
      <c r="B21" s="235">
        <v>194861</v>
      </c>
      <c r="C21" s="235"/>
      <c r="D21" s="253"/>
      <c r="E21" s="147">
        <f t="shared" si="0"/>
        <v>194861</v>
      </c>
      <c r="F21" s="142"/>
    </row>
    <row r="22" spans="1:6" s="65" customFormat="1" ht="27.75" customHeight="1" thickBot="1">
      <c r="A22" s="237" t="s">
        <v>46</v>
      </c>
      <c r="B22" s="245">
        <v>3973</v>
      </c>
      <c r="C22" s="245"/>
      <c r="D22" s="254"/>
      <c r="E22" s="203">
        <f t="shared" si="0"/>
        <v>3973</v>
      </c>
      <c r="F22" s="142"/>
    </row>
    <row r="23" spans="1:5" ht="31.5" customHeight="1" thickBot="1">
      <c r="A23" s="231" t="s">
        <v>344</v>
      </c>
      <c r="B23" s="255">
        <v>1330</v>
      </c>
      <c r="C23" s="255">
        <v>13683</v>
      </c>
      <c r="D23" s="256">
        <v>13647</v>
      </c>
      <c r="E23" s="147">
        <f t="shared" si="0"/>
        <v>28660</v>
      </c>
    </row>
    <row r="24" spans="1:5" ht="32.25" customHeight="1" thickBot="1">
      <c r="A24" s="231" t="s">
        <v>345</v>
      </c>
      <c r="B24" s="147">
        <f>SUM(B25:B26)</f>
        <v>350</v>
      </c>
      <c r="C24" s="147">
        <f>SUM(C25:C26)</f>
        <v>0</v>
      </c>
      <c r="D24" s="147">
        <f>SUM(D25:D26)</f>
        <v>0</v>
      </c>
      <c r="E24" s="147">
        <f t="shared" si="0"/>
        <v>350</v>
      </c>
    </row>
    <row r="25" spans="1:5" ht="21" customHeight="1" thickBot="1">
      <c r="A25" s="242" t="s">
        <v>294</v>
      </c>
      <c r="B25" s="233">
        <v>350</v>
      </c>
      <c r="C25" s="233"/>
      <c r="D25" s="257"/>
      <c r="E25" s="147">
        <f t="shared" si="0"/>
        <v>350</v>
      </c>
    </row>
    <row r="26" spans="1:5" ht="29.25" customHeight="1" thickBot="1">
      <c r="A26" s="237" t="s">
        <v>346</v>
      </c>
      <c r="B26" s="238">
        <v>0</v>
      </c>
      <c r="C26" s="238">
        <v>0</v>
      </c>
      <c r="D26" s="258"/>
      <c r="E26" s="147">
        <f t="shared" si="0"/>
        <v>0</v>
      </c>
    </row>
    <row r="27" spans="1:5" ht="40.5" customHeight="1" thickBot="1">
      <c r="A27" s="231" t="s">
        <v>347</v>
      </c>
      <c r="B27" s="259">
        <f>B28+B29</f>
        <v>5575</v>
      </c>
      <c r="C27" s="202">
        <f>C28+C29</f>
        <v>0</v>
      </c>
      <c r="D27" s="202">
        <f>D28+D29</f>
        <v>1109</v>
      </c>
      <c r="E27" s="147">
        <f t="shared" si="0"/>
        <v>6684</v>
      </c>
    </row>
    <row r="28" spans="1:5" ht="28.5" customHeight="1" thickBot="1">
      <c r="A28" s="250" t="s">
        <v>348</v>
      </c>
      <c r="B28" s="260">
        <v>1000</v>
      </c>
      <c r="C28" s="260"/>
      <c r="D28" s="260">
        <v>32</v>
      </c>
      <c r="E28" s="147">
        <f t="shared" si="0"/>
        <v>1032</v>
      </c>
    </row>
    <row r="29" spans="1:5" ht="26.25" customHeight="1" thickBot="1">
      <c r="A29" s="232" t="s">
        <v>349</v>
      </c>
      <c r="B29" s="261">
        <v>4575</v>
      </c>
      <c r="C29" s="261"/>
      <c r="D29" s="262">
        <v>1077</v>
      </c>
      <c r="E29" s="147">
        <f t="shared" si="0"/>
        <v>5652</v>
      </c>
    </row>
    <row r="30" spans="1:5" ht="43.5" customHeight="1" thickBot="1">
      <c r="A30" s="263" t="s">
        <v>350</v>
      </c>
      <c r="B30" s="238">
        <v>12588</v>
      </c>
      <c r="C30" s="238"/>
      <c r="D30" s="239"/>
      <c r="E30" s="147">
        <f t="shared" si="0"/>
        <v>12588</v>
      </c>
    </row>
    <row r="31" spans="1:6" s="79" customFormat="1" ht="32.25" customHeight="1" thickBot="1">
      <c r="A31" s="263" t="s">
        <v>351</v>
      </c>
      <c r="B31" s="202"/>
      <c r="C31" s="202">
        <v>136</v>
      </c>
      <c r="D31" s="202">
        <v>0</v>
      </c>
      <c r="E31" s="147">
        <f t="shared" si="0"/>
        <v>136</v>
      </c>
      <c r="F31" s="143"/>
    </row>
    <row r="32" spans="1:6" s="78" customFormat="1" ht="40.5" customHeight="1" thickBot="1">
      <c r="A32" s="264" t="s">
        <v>352</v>
      </c>
      <c r="B32" s="148">
        <f>B31+B30+B27+B24+B23+B18+B12+B6</f>
        <v>1070108</v>
      </c>
      <c r="C32" s="148">
        <f>C31+C30+C27+C24+C23+C18+C12+C6</f>
        <v>132498</v>
      </c>
      <c r="D32" s="148">
        <f>D31+D30+D27+D24+D23+D18+D12+D6</f>
        <v>338376</v>
      </c>
      <c r="E32" s="148">
        <f>E31+E30+E27+E24+E23+E18+E12+E6</f>
        <v>1540982</v>
      </c>
      <c r="F32" s="205"/>
    </row>
    <row r="33" spans="1:6" s="78" customFormat="1" ht="46.5" customHeight="1" thickBot="1">
      <c r="A33" s="501" t="s">
        <v>353</v>
      </c>
      <c r="B33" s="502"/>
      <c r="C33" s="502"/>
      <c r="D33" s="502"/>
      <c r="E33" s="503"/>
      <c r="F33" s="205"/>
    </row>
    <row r="34" spans="1:5" ht="46.5" customHeight="1" thickBot="1">
      <c r="A34" s="265" t="s">
        <v>354</v>
      </c>
      <c r="B34" s="202">
        <f>SUM(B35:B36)</f>
        <v>47489</v>
      </c>
      <c r="C34" s="202">
        <f>SUM(C35:C36)</f>
        <v>0</v>
      </c>
      <c r="D34" s="202">
        <f>SUM(D35:D36)</f>
        <v>8932</v>
      </c>
      <c r="E34" s="147">
        <f aca="true" t="shared" si="1" ref="E34:E44">C34+B34+D34</f>
        <v>56421</v>
      </c>
    </row>
    <row r="35" spans="1:5" ht="29.25" customHeight="1" thickBot="1">
      <c r="A35" s="266" t="s">
        <v>295</v>
      </c>
      <c r="B35" s="233">
        <v>25411</v>
      </c>
      <c r="C35" s="233"/>
      <c r="D35" s="267">
        <v>8932</v>
      </c>
      <c r="E35" s="147">
        <f t="shared" si="1"/>
        <v>34343</v>
      </c>
    </row>
    <row r="36" spans="1:5" ht="15.75" thickBot="1">
      <c r="A36" s="268" t="s">
        <v>296</v>
      </c>
      <c r="B36" s="238">
        <v>22078</v>
      </c>
      <c r="C36" s="238"/>
      <c r="D36" s="269">
        <v>0</v>
      </c>
      <c r="E36" s="147">
        <f t="shared" si="1"/>
        <v>22078</v>
      </c>
    </row>
    <row r="37" spans="1:9" ht="57" customHeight="1" thickBot="1">
      <c r="A37" s="270" t="s">
        <v>355</v>
      </c>
      <c r="B37" s="203">
        <f>B38+B41</f>
        <v>229901</v>
      </c>
      <c r="C37" s="203">
        <f>C38+C41</f>
        <v>0</v>
      </c>
      <c r="D37" s="203">
        <f>D38+D41</f>
        <v>0</v>
      </c>
      <c r="E37" s="147">
        <f t="shared" si="1"/>
        <v>229901</v>
      </c>
      <c r="I37" s="2"/>
    </row>
    <row r="38" spans="1:9" ht="30.75" thickBot="1">
      <c r="A38" s="271" t="s">
        <v>356</v>
      </c>
      <c r="B38" s="272">
        <f>B39+B40</f>
        <v>0</v>
      </c>
      <c r="C38" s="272">
        <f>C39+C40</f>
        <v>0</v>
      </c>
      <c r="D38" s="273">
        <f>D39+D40</f>
        <v>0</v>
      </c>
      <c r="E38" s="147">
        <f t="shared" si="1"/>
        <v>0</v>
      </c>
      <c r="I38" s="2"/>
    </row>
    <row r="39" spans="1:5" ht="23.25" customHeight="1" thickBot="1">
      <c r="A39" s="241" t="s">
        <v>295</v>
      </c>
      <c r="B39" s="243"/>
      <c r="C39" s="243"/>
      <c r="D39" s="274"/>
      <c r="E39" s="147">
        <f t="shared" si="1"/>
        <v>0</v>
      </c>
    </row>
    <row r="40" spans="1:5" ht="15.75" thickBot="1">
      <c r="A40" s="247" t="s">
        <v>296</v>
      </c>
      <c r="B40" s="245"/>
      <c r="C40" s="245"/>
      <c r="D40" s="275"/>
      <c r="E40" s="147">
        <f t="shared" si="1"/>
        <v>0</v>
      </c>
    </row>
    <row r="41" spans="1:5" ht="27.75" customHeight="1" thickBot="1">
      <c r="A41" s="276" t="s">
        <v>357</v>
      </c>
      <c r="B41" s="147">
        <f>B42+B43</f>
        <v>229901</v>
      </c>
      <c r="C41" s="147">
        <f>C42+C43</f>
        <v>0</v>
      </c>
      <c r="D41" s="147">
        <f>D42+D43</f>
        <v>0</v>
      </c>
      <c r="E41" s="147">
        <f t="shared" si="1"/>
        <v>229901</v>
      </c>
    </row>
    <row r="42" spans="1:8" ht="33" customHeight="1" thickBot="1">
      <c r="A42" s="241" t="s">
        <v>297</v>
      </c>
      <c r="B42" s="243">
        <v>144680</v>
      </c>
      <c r="C42" s="243"/>
      <c r="D42" s="274"/>
      <c r="E42" s="147">
        <f t="shared" si="1"/>
        <v>144680</v>
      </c>
      <c r="H42" s="2"/>
    </row>
    <row r="43" spans="1:5" ht="27.75" customHeight="1" thickBot="1">
      <c r="A43" s="247" t="s">
        <v>299</v>
      </c>
      <c r="B43" s="238">
        <v>85221</v>
      </c>
      <c r="C43" s="238"/>
      <c r="D43" s="258"/>
      <c r="E43" s="147">
        <f t="shared" si="1"/>
        <v>85221</v>
      </c>
    </row>
    <row r="44" spans="1:5" ht="35.25" customHeight="1" thickBot="1">
      <c r="A44" s="265" t="s">
        <v>298</v>
      </c>
      <c r="B44" s="202">
        <f>B34+B38+B41</f>
        <v>277390</v>
      </c>
      <c r="C44" s="202">
        <f>C34+C38+C41</f>
        <v>0</v>
      </c>
      <c r="D44" s="202">
        <f>D34+D38+D41</f>
        <v>8932</v>
      </c>
      <c r="E44" s="147">
        <f t="shared" si="1"/>
        <v>286322</v>
      </c>
    </row>
    <row r="45" spans="1:6" s="68" customFormat="1" ht="21.75" customHeight="1">
      <c r="A45" s="149"/>
      <c r="B45" s="149"/>
      <c r="C45" s="150"/>
      <c r="D45" s="150"/>
      <c r="E45" s="151"/>
      <c r="F45" s="144"/>
    </row>
    <row r="46" spans="1:5" ht="15">
      <c r="A46" s="149"/>
      <c r="B46" s="149"/>
      <c r="C46" s="150"/>
      <c r="D46" s="150"/>
      <c r="E46" s="151"/>
    </row>
    <row r="47" spans="1:5" s="197" customFormat="1" ht="15">
      <c r="A47" s="149"/>
      <c r="B47" s="149"/>
      <c r="C47" s="150"/>
      <c r="D47" s="150"/>
      <c r="E47" s="151"/>
    </row>
    <row r="48" spans="1:5" ht="15">
      <c r="A48" s="152"/>
      <c r="B48" s="152"/>
      <c r="C48" s="151"/>
      <c r="D48" s="151"/>
      <c r="E48" s="151"/>
    </row>
    <row r="50" ht="14.25">
      <c r="E50" s="154"/>
    </row>
  </sheetData>
  <sheetProtection/>
  <mergeCells count="7">
    <mergeCell ref="E4:E5"/>
    <mergeCell ref="A33:E33"/>
    <mergeCell ref="A1:E1"/>
    <mergeCell ref="A4:A5"/>
    <mergeCell ref="B4:B5"/>
    <mergeCell ref="C4:C5"/>
    <mergeCell ref="D4:D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56" r:id="rId2"/>
  <headerFooter alignWithMargins="0">
    <oddHeader>&amp;R1.sz. melléklet
..../2012.(V.31.) Egyek Önk.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P76"/>
  <sheetViews>
    <sheetView view="pageLayout" workbookViewId="0" topLeftCell="A13">
      <selection activeCell="F36" sqref="F36"/>
    </sheetView>
  </sheetViews>
  <sheetFormatPr defaultColWidth="9.00390625" defaultRowHeight="12.75"/>
  <cols>
    <col min="1" max="1" width="42.375" style="0" customWidth="1"/>
    <col min="2" max="2" width="15.75390625" style="0" customWidth="1"/>
    <col min="3" max="3" width="17.25390625" style="0" customWidth="1"/>
    <col min="4" max="4" width="21.00390625" style="0" customWidth="1"/>
    <col min="5" max="5" width="17.625" style="0" customWidth="1"/>
    <col min="6" max="6" width="12.625" style="0" customWidth="1"/>
    <col min="7" max="7" width="18.00390625" style="0" customWidth="1"/>
    <col min="8" max="10" width="12.625" style="0" customWidth="1"/>
    <col min="11" max="11" width="17.875" style="0" customWidth="1"/>
    <col min="12" max="12" width="21.125" style="0" customWidth="1"/>
    <col min="13" max="13" width="16.125" style="0" customWidth="1"/>
    <col min="14" max="14" width="18.00390625" style="0" customWidth="1"/>
    <col min="15" max="15" width="22.625" style="0" customWidth="1"/>
    <col min="16" max="16" width="28.00390625" style="0" customWidth="1"/>
  </cols>
  <sheetData>
    <row r="3" spans="1:16" ht="15.75">
      <c r="A3" s="533" t="s">
        <v>303</v>
      </c>
      <c r="B3" s="542"/>
      <c r="C3" s="542"/>
      <c r="D3" s="542"/>
      <c r="E3" s="542"/>
      <c r="F3" s="542"/>
      <c r="G3" s="542"/>
      <c r="H3" s="542"/>
      <c r="I3" s="542"/>
      <c r="J3" s="543"/>
      <c r="K3" s="543"/>
      <c r="L3" s="543"/>
      <c r="M3" s="543"/>
      <c r="N3" s="543"/>
      <c r="O3" s="543"/>
      <c r="P3" s="543"/>
    </row>
    <row r="7" spans="15:16" ht="13.5" thickBot="1">
      <c r="O7" s="545" t="s">
        <v>13</v>
      </c>
      <c r="P7" s="545"/>
    </row>
    <row r="8" spans="1:16" ht="102" customHeight="1" thickBot="1">
      <c r="A8" s="510" t="s">
        <v>70</v>
      </c>
      <c r="B8" s="163" t="s">
        <v>71</v>
      </c>
      <c r="C8" s="163" t="s">
        <v>327</v>
      </c>
      <c r="D8" s="163" t="s">
        <v>72</v>
      </c>
      <c r="E8" s="163" t="s">
        <v>73</v>
      </c>
      <c r="F8" s="163" t="s">
        <v>196</v>
      </c>
      <c r="G8" s="163" t="s">
        <v>74</v>
      </c>
      <c r="H8" s="194" t="s">
        <v>76</v>
      </c>
      <c r="I8" s="229" t="s">
        <v>423</v>
      </c>
      <c r="J8" s="163" t="s">
        <v>75</v>
      </c>
      <c r="K8" s="163" t="s">
        <v>102</v>
      </c>
      <c r="L8" s="163" t="s">
        <v>31</v>
      </c>
      <c r="M8" s="163" t="s">
        <v>77</v>
      </c>
      <c r="N8" s="163" t="s">
        <v>78</v>
      </c>
      <c r="O8" s="163" t="s">
        <v>16</v>
      </c>
      <c r="P8" s="164" t="s">
        <v>35</v>
      </c>
    </row>
    <row r="9" spans="1:16" ht="21" customHeight="1" thickBot="1">
      <c r="A9" s="544"/>
      <c r="B9" s="206" t="s">
        <v>302</v>
      </c>
      <c r="C9" s="206" t="s">
        <v>301</v>
      </c>
      <c r="D9" s="206" t="s">
        <v>301</v>
      </c>
      <c r="E9" s="207" t="s">
        <v>301</v>
      </c>
      <c r="F9" s="206" t="s">
        <v>301</v>
      </c>
      <c r="G9" s="206" t="s">
        <v>301</v>
      </c>
      <c r="H9" s="206" t="s">
        <v>301</v>
      </c>
      <c r="I9" s="206" t="s">
        <v>301</v>
      </c>
      <c r="J9" s="206" t="s">
        <v>301</v>
      </c>
      <c r="K9" s="206" t="s">
        <v>301</v>
      </c>
      <c r="L9" s="206" t="s">
        <v>301</v>
      </c>
      <c r="M9" s="206" t="s">
        <v>301</v>
      </c>
      <c r="N9" s="206" t="s">
        <v>301</v>
      </c>
      <c r="O9" s="206" t="s">
        <v>301</v>
      </c>
      <c r="P9" s="206" t="s">
        <v>301</v>
      </c>
    </row>
    <row r="10" spans="1:16" s="136" customFormat="1" ht="21" customHeight="1" thickBot="1">
      <c r="A10" s="195" t="s">
        <v>206</v>
      </c>
      <c r="B10" s="75"/>
      <c r="C10" s="75"/>
      <c r="D10" s="115">
        <v>2373</v>
      </c>
      <c r="E10" s="115"/>
      <c r="F10" s="75"/>
      <c r="G10" s="75"/>
      <c r="H10" s="135"/>
      <c r="I10" s="135"/>
      <c r="J10" s="115"/>
      <c r="K10" s="115"/>
      <c r="L10" s="75"/>
      <c r="M10" s="75"/>
      <c r="N10" s="75"/>
      <c r="O10" s="75"/>
      <c r="P10" s="225">
        <f aca="true" t="shared" si="0" ref="P10:P53">SUM(B10:O10)</f>
        <v>2373</v>
      </c>
    </row>
    <row r="11" spans="1:16" s="136" customFormat="1" ht="21" customHeight="1" thickBot="1">
      <c r="A11" s="195" t="s">
        <v>239</v>
      </c>
      <c r="B11" s="75"/>
      <c r="C11" s="75"/>
      <c r="D11" s="115"/>
      <c r="E11" s="115"/>
      <c r="F11" s="75"/>
      <c r="G11" s="75">
        <v>660</v>
      </c>
      <c r="H11" s="135"/>
      <c r="I11" s="135"/>
      <c r="J11" s="115"/>
      <c r="K11" s="115">
        <v>362171</v>
      </c>
      <c r="L11" s="75"/>
      <c r="M11" s="75"/>
      <c r="N11" s="75"/>
      <c r="O11" s="75"/>
      <c r="P11" s="225">
        <f t="shared" si="0"/>
        <v>362831</v>
      </c>
    </row>
    <row r="12" spans="1:16" s="136" customFormat="1" ht="21" customHeight="1" thickBot="1">
      <c r="A12" s="195" t="s">
        <v>207</v>
      </c>
      <c r="B12" s="75"/>
      <c r="C12" s="75"/>
      <c r="D12" s="115"/>
      <c r="E12" s="115"/>
      <c r="F12" s="75"/>
      <c r="G12" s="75"/>
      <c r="H12" s="135"/>
      <c r="I12" s="135"/>
      <c r="J12" s="115">
        <v>11469</v>
      </c>
      <c r="K12" s="115">
        <v>0</v>
      </c>
      <c r="L12" s="75">
        <v>15126</v>
      </c>
      <c r="M12" s="75"/>
      <c r="N12" s="75"/>
      <c r="O12" s="75"/>
      <c r="P12" s="225">
        <f t="shared" si="0"/>
        <v>26595</v>
      </c>
    </row>
    <row r="13" spans="1:16" ht="21" customHeight="1" thickBot="1">
      <c r="A13" s="195" t="s">
        <v>528</v>
      </c>
      <c r="B13" s="75"/>
      <c r="C13" s="75"/>
      <c r="D13" s="115"/>
      <c r="E13" s="115"/>
      <c r="F13" s="75"/>
      <c r="G13" s="75"/>
      <c r="H13" s="135"/>
      <c r="I13" s="135"/>
      <c r="J13" s="115"/>
      <c r="K13" s="115">
        <v>1500</v>
      </c>
      <c r="L13" s="75">
        <v>300</v>
      </c>
      <c r="M13" s="75"/>
      <c r="N13" s="75"/>
      <c r="O13" s="75"/>
      <c r="P13" s="225">
        <f t="shared" si="0"/>
        <v>1800</v>
      </c>
    </row>
    <row r="14" spans="1:16" ht="21" customHeight="1" thickBot="1">
      <c r="A14" s="195" t="s">
        <v>208</v>
      </c>
      <c r="B14" s="75"/>
      <c r="C14" s="75"/>
      <c r="D14" s="115"/>
      <c r="E14" s="115"/>
      <c r="F14" s="75"/>
      <c r="G14" s="75"/>
      <c r="H14" s="135"/>
      <c r="I14" s="135"/>
      <c r="J14" s="115">
        <v>2000</v>
      </c>
      <c r="K14" s="115"/>
      <c r="L14" s="75"/>
      <c r="M14" s="75"/>
      <c r="N14" s="75"/>
      <c r="O14" s="75"/>
      <c r="P14" s="225">
        <f t="shared" si="0"/>
        <v>2000</v>
      </c>
    </row>
    <row r="15" spans="1:16" ht="21" customHeight="1" thickBot="1">
      <c r="A15" s="195" t="s">
        <v>317</v>
      </c>
      <c r="B15" s="75"/>
      <c r="C15" s="75"/>
      <c r="D15" s="115">
        <v>1857</v>
      </c>
      <c r="E15" s="115"/>
      <c r="F15" s="75"/>
      <c r="G15" s="75">
        <v>988</v>
      </c>
      <c r="H15" s="135"/>
      <c r="I15" s="135"/>
      <c r="J15" s="115"/>
      <c r="K15" s="115"/>
      <c r="L15" s="75"/>
      <c r="M15" s="75"/>
      <c r="N15" s="75"/>
      <c r="O15" s="75"/>
      <c r="P15" s="226">
        <f t="shared" si="0"/>
        <v>2845</v>
      </c>
    </row>
    <row r="16" spans="1:16" ht="21" customHeight="1" thickBot="1">
      <c r="A16" s="195" t="s">
        <v>209</v>
      </c>
      <c r="B16" s="75"/>
      <c r="C16" s="75"/>
      <c r="D16" s="115">
        <v>489</v>
      </c>
      <c r="E16" s="115"/>
      <c r="F16" s="75"/>
      <c r="G16" s="75"/>
      <c r="H16" s="135"/>
      <c r="I16" s="135"/>
      <c r="J16" s="115"/>
      <c r="K16" s="115"/>
      <c r="L16" s="75"/>
      <c r="M16" s="75"/>
      <c r="N16" s="75"/>
      <c r="O16" s="75"/>
      <c r="P16" s="225">
        <f t="shared" si="0"/>
        <v>489</v>
      </c>
    </row>
    <row r="17" spans="1:16" ht="21" customHeight="1" thickBot="1">
      <c r="A17" s="195" t="s">
        <v>210</v>
      </c>
      <c r="B17" s="75"/>
      <c r="C17" s="75"/>
      <c r="D17" s="115">
        <v>1139</v>
      </c>
      <c r="E17" s="115"/>
      <c r="F17" s="75"/>
      <c r="G17" s="75"/>
      <c r="H17" s="135"/>
      <c r="I17" s="135"/>
      <c r="J17" s="115"/>
      <c r="K17" s="115"/>
      <c r="L17" s="75"/>
      <c r="M17" s="75"/>
      <c r="N17" s="75"/>
      <c r="O17" s="75"/>
      <c r="P17" s="225">
        <f t="shared" si="0"/>
        <v>1139</v>
      </c>
    </row>
    <row r="18" spans="1:16" ht="27.75" customHeight="1" thickBot="1">
      <c r="A18" s="404" t="s">
        <v>529</v>
      </c>
      <c r="B18" s="75"/>
      <c r="C18" s="75"/>
      <c r="D18" s="115"/>
      <c r="E18" s="115"/>
      <c r="F18" s="75"/>
      <c r="G18" s="75"/>
      <c r="H18" s="135"/>
      <c r="I18" s="135"/>
      <c r="J18" s="115"/>
      <c r="K18" s="115">
        <v>350</v>
      </c>
      <c r="L18" s="75"/>
      <c r="M18" s="75"/>
      <c r="N18" s="75"/>
      <c r="O18" s="75"/>
      <c r="P18" s="225">
        <f t="shared" si="0"/>
        <v>350</v>
      </c>
    </row>
    <row r="19" spans="1:16" ht="21" customHeight="1" thickBot="1">
      <c r="A19" s="195" t="s">
        <v>211</v>
      </c>
      <c r="B19" s="75"/>
      <c r="C19" s="75"/>
      <c r="D19" s="115">
        <v>25145</v>
      </c>
      <c r="E19" s="115"/>
      <c r="F19" s="75"/>
      <c r="G19" s="75">
        <v>660</v>
      </c>
      <c r="H19" s="135"/>
      <c r="I19" s="135"/>
      <c r="J19" s="115"/>
      <c r="K19" s="115">
        <v>2794</v>
      </c>
      <c r="L19" s="75"/>
      <c r="M19" s="75"/>
      <c r="N19" s="75"/>
      <c r="O19" s="75"/>
      <c r="P19" s="225">
        <f t="shared" si="0"/>
        <v>28599</v>
      </c>
    </row>
    <row r="20" spans="1:16" ht="21" customHeight="1" thickBot="1">
      <c r="A20" s="195" t="s">
        <v>280</v>
      </c>
      <c r="B20" s="75">
        <v>648</v>
      </c>
      <c r="C20" s="75">
        <v>175</v>
      </c>
      <c r="D20" s="115">
        <v>7811</v>
      </c>
      <c r="E20" s="115"/>
      <c r="F20" s="75"/>
      <c r="G20" s="75">
        <v>31871</v>
      </c>
      <c r="H20" s="135">
        <v>1122</v>
      </c>
      <c r="I20" s="135"/>
      <c r="J20" s="115"/>
      <c r="K20" s="115"/>
      <c r="L20" s="75">
        <v>15</v>
      </c>
      <c r="M20" s="75"/>
      <c r="N20" s="75"/>
      <c r="O20" s="75"/>
      <c r="P20" s="225">
        <f t="shared" si="0"/>
        <v>41642</v>
      </c>
    </row>
    <row r="21" spans="1:16" ht="21" customHeight="1" thickBot="1">
      <c r="A21" s="195" t="s">
        <v>422</v>
      </c>
      <c r="B21" s="75"/>
      <c r="C21" s="75"/>
      <c r="D21" s="115"/>
      <c r="E21" s="115"/>
      <c r="F21" s="75"/>
      <c r="G21" s="75"/>
      <c r="H21" s="135"/>
      <c r="I21" s="135">
        <v>427783</v>
      </c>
      <c r="J21" s="115"/>
      <c r="K21" s="115"/>
      <c r="L21" s="75"/>
      <c r="M21" s="75"/>
      <c r="N21" s="75"/>
      <c r="O21" s="75"/>
      <c r="P21" s="225">
        <f t="shared" si="0"/>
        <v>427783</v>
      </c>
    </row>
    <row r="22" spans="1:16" ht="21" customHeight="1" thickBot="1">
      <c r="A22" s="195" t="s">
        <v>212</v>
      </c>
      <c r="B22" s="75"/>
      <c r="C22" s="75"/>
      <c r="D22" s="115">
        <v>16972</v>
      </c>
      <c r="E22" s="115"/>
      <c r="F22" s="75"/>
      <c r="G22" s="75"/>
      <c r="H22" s="135"/>
      <c r="I22" s="135"/>
      <c r="J22" s="115"/>
      <c r="K22" s="115"/>
      <c r="L22" s="75"/>
      <c r="M22" s="75">
        <v>100154</v>
      </c>
      <c r="N22" s="75">
        <v>9740</v>
      </c>
      <c r="O22" s="75"/>
      <c r="P22" s="225">
        <f t="shared" si="0"/>
        <v>126866</v>
      </c>
    </row>
    <row r="23" spans="1:16" ht="21" customHeight="1" thickBot="1">
      <c r="A23" s="195" t="s">
        <v>213</v>
      </c>
      <c r="B23" s="75"/>
      <c r="C23" s="75"/>
      <c r="D23" s="115"/>
      <c r="E23" s="115"/>
      <c r="F23" s="75"/>
      <c r="G23" s="75"/>
      <c r="H23" s="135">
        <v>370</v>
      </c>
      <c r="I23" s="135"/>
      <c r="J23" s="115"/>
      <c r="K23" s="115"/>
      <c r="L23" s="75"/>
      <c r="M23" s="75"/>
      <c r="N23" s="75"/>
      <c r="O23" s="75">
        <v>9147</v>
      </c>
      <c r="P23" s="225">
        <f t="shared" si="0"/>
        <v>9517</v>
      </c>
    </row>
    <row r="24" spans="1:16" ht="21" customHeight="1" thickBot="1">
      <c r="A24" s="195" t="s">
        <v>214</v>
      </c>
      <c r="B24" s="75"/>
      <c r="C24" s="75"/>
      <c r="D24" s="115">
        <v>662</v>
      </c>
      <c r="E24" s="115"/>
      <c r="F24" s="75"/>
      <c r="G24" s="75"/>
      <c r="H24" s="135"/>
      <c r="I24" s="135"/>
      <c r="J24" s="115"/>
      <c r="K24" s="115"/>
      <c r="L24" s="75"/>
      <c r="M24" s="75"/>
      <c r="N24" s="75"/>
      <c r="O24" s="75"/>
      <c r="P24" s="225">
        <f t="shared" si="0"/>
        <v>662</v>
      </c>
    </row>
    <row r="25" spans="1:16" ht="21" customHeight="1" thickBot="1">
      <c r="A25" s="195" t="s">
        <v>281</v>
      </c>
      <c r="B25" s="75"/>
      <c r="C25" s="75"/>
      <c r="D25" s="115"/>
      <c r="E25" s="115"/>
      <c r="F25" s="75"/>
      <c r="G25" s="75"/>
      <c r="H25" s="135">
        <v>279</v>
      </c>
      <c r="I25" s="135"/>
      <c r="J25" s="115"/>
      <c r="K25" s="115"/>
      <c r="L25" s="75"/>
      <c r="M25" s="75"/>
      <c r="N25" s="75"/>
      <c r="O25" s="75"/>
      <c r="P25" s="225">
        <f t="shared" si="0"/>
        <v>279</v>
      </c>
    </row>
    <row r="26" spans="1:16" ht="21" customHeight="1" thickBot="1">
      <c r="A26" s="195" t="s">
        <v>226</v>
      </c>
      <c r="B26" s="75"/>
      <c r="C26" s="75"/>
      <c r="D26" s="115"/>
      <c r="E26" s="115"/>
      <c r="F26" s="75"/>
      <c r="G26" s="75"/>
      <c r="H26" s="135">
        <v>5719</v>
      </c>
      <c r="I26" s="135"/>
      <c r="J26" s="115"/>
      <c r="K26" s="115"/>
      <c r="L26" s="75"/>
      <c r="M26" s="75"/>
      <c r="N26" s="75"/>
      <c r="O26" s="75"/>
      <c r="P26" s="225">
        <f t="shared" si="0"/>
        <v>5719</v>
      </c>
    </row>
    <row r="27" spans="1:16" ht="21" customHeight="1" thickBot="1">
      <c r="A27" s="195" t="s">
        <v>227</v>
      </c>
      <c r="B27" s="75"/>
      <c r="C27" s="75"/>
      <c r="D27" s="115">
        <v>105</v>
      </c>
      <c r="E27" s="115"/>
      <c r="F27" s="75"/>
      <c r="G27" s="75"/>
      <c r="H27" s="135"/>
      <c r="I27" s="135"/>
      <c r="J27" s="115"/>
      <c r="K27" s="115"/>
      <c r="L27" s="75"/>
      <c r="M27" s="75"/>
      <c r="N27" s="75"/>
      <c r="O27" s="75"/>
      <c r="P27" s="225">
        <f t="shared" si="0"/>
        <v>105</v>
      </c>
    </row>
    <row r="28" spans="1:16" ht="21" customHeight="1" thickBot="1">
      <c r="A28" s="195" t="s">
        <v>333</v>
      </c>
      <c r="B28" s="75"/>
      <c r="C28" s="75"/>
      <c r="D28" s="115">
        <v>9</v>
      </c>
      <c r="E28" s="115"/>
      <c r="F28" s="75">
        <v>117910</v>
      </c>
      <c r="G28" s="75"/>
      <c r="H28" s="135"/>
      <c r="I28" s="135"/>
      <c r="J28" s="115"/>
      <c r="K28" s="115"/>
      <c r="L28" s="75"/>
      <c r="M28" s="75"/>
      <c r="N28" s="75"/>
      <c r="O28" s="75"/>
      <c r="P28" s="225">
        <f t="shared" si="0"/>
        <v>117919</v>
      </c>
    </row>
    <row r="29" spans="1:16" ht="21" customHeight="1" thickBot="1">
      <c r="A29" s="195" t="s">
        <v>215</v>
      </c>
      <c r="B29" s="75"/>
      <c r="C29" s="75"/>
      <c r="D29" s="115"/>
      <c r="E29" s="115"/>
      <c r="F29" s="75">
        <v>2445</v>
      </c>
      <c r="G29" s="75"/>
      <c r="H29" s="135"/>
      <c r="I29" s="135"/>
      <c r="J29" s="115"/>
      <c r="K29" s="115"/>
      <c r="L29" s="75"/>
      <c r="M29" s="75"/>
      <c r="N29" s="75"/>
      <c r="O29" s="75"/>
      <c r="P29" s="225">
        <f t="shared" si="0"/>
        <v>2445</v>
      </c>
    </row>
    <row r="30" spans="1:16" ht="21" customHeight="1" thickBot="1">
      <c r="A30" s="195" t="s">
        <v>216</v>
      </c>
      <c r="B30" s="75"/>
      <c r="C30" s="75"/>
      <c r="D30" s="115"/>
      <c r="E30" s="115"/>
      <c r="F30" s="75">
        <v>42000</v>
      </c>
      <c r="G30" s="75"/>
      <c r="H30" s="135"/>
      <c r="I30" s="135"/>
      <c r="J30" s="115"/>
      <c r="K30" s="115"/>
      <c r="L30" s="75"/>
      <c r="M30" s="75"/>
      <c r="N30" s="75"/>
      <c r="O30" s="75"/>
      <c r="P30" s="225">
        <f t="shared" si="0"/>
        <v>42000</v>
      </c>
    </row>
    <row r="31" spans="1:16" ht="21" customHeight="1" thickBot="1">
      <c r="A31" s="195" t="s">
        <v>217</v>
      </c>
      <c r="B31" s="75"/>
      <c r="C31" s="75"/>
      <c r="D31" s="115"/>
      <c r="E31" s="115"/>
      <c r="F31" s="75">
        <v>33</v>
      </c>
      <c r="G31" s="75"/>
      <c r="H31" s="135"/>
      <c r="I31" s="135"/>
      <c r="J31" s="115"/>
      <c r="K31" s="115"/>
      <c r="L31" s="75"/>
      <c r="M31" s="75"/>
      <c r="N31" s="75"/>
      <c r="O31" s="75"/>
      <c r="P31" s="225">
        <f t="shared" si="0"/>
        <v>33</v>
      </c>
    </row>
    <row r="32" spans="1:16" ht="21" customHeight="1" thickBot="1">
      <c r="A32" s="195" t="s">
        <v>218</v>
      </c>
      <c r="B32" s="75"/>
      <c r="C32" s="75">
        <v>2649</v>
      </c>
      <c r="D32" s="115"/>
      <c r="E32" s="115"/>
      <c r="F32" s="75">
        <v>14278</v>
      </c>
      <c r="G32" s="75"/>
      <c r="H32" s="135"/>
      <c r="I32" s="135"/>
      <c r="J32" s="115"/>
      <c r="K32" s="115"/>
      <c r="L32" s="75"/>
      <c r="M32" s="75"/>
      <c r="N32" s="75"/>
      <c r="O32" s="75"/>
      <c r="P32" s="225">
        <f t="shared" si="0"/>
        <v>16927</v>
      </c>
    </row>
    <row r="33" spans="1:16" ht="21" customHeight="1" thickBot="1">
      <c r="A33" s="195" t="s">
        <v>530</v>
      </c>
      <c r="B33" s="75"/>
      <c r="C33" s="75"/>
      <c r="D33" s="115"/>
      <c r="E33" s="115"/>
      <c r="F33" s="75">
        <v>1120</v>
      </c>
      <c r="G33" s="75"/>
      <c r="H33" s="135"/>
      <c r="I33" s="135"/>
      <c r="J33" s="115"/>
      <c r="K33" s="115"/>
      <c r="L33" s="75"/>
      <c r="M33" s="75"/>
      <c r="N33" s="75"/>
      <c r="O33" s="75"/>
      <c r="P33" s="225">
        <f t="shared" si="0"/>
        <v>1120</v>
      </c>
    </row>
    <row r="34" spans="1:16" ht="21" customHeight="1" thickBot="1">
      <c r="A34" s="195" t="s">
        <v>332</v>
      </c>
      <c r="B34" s="75"/>
      <c r="C34" s="75"/>
      <c r="D34" s="115">
        <v>4562</v>
      </c>
      <c r="E34" s="115"/>
      <c r="F34" s="75"/>
      <c r="G34" s="75"/>
      <c r="H34" s="135"/>
      <c r="I34" s="135"/>
      <c r="J34" s="115"/>
      <c r="K34" s="115">
        <v>2981</v>
      </c>
      <c r="L34" s="75"/>
      <c r="M34" s="75"/>
      <c r="N34" s="75"/>
      <c r="O34" s="75"/>
      <c r="P34" s="225">
        <f t="shared" si="0"/>
        <v>7543</v>
      </c>
    </row>
    <row r="35" spans="1:16" ht="21" customHeight="1" thickBot="1">
      <c r="A35" s="195" t="s">
        <v>219</v>
      </c>
      <c r="B35" s="75"/>
      <c r="C35" s="75"/>
      <c r="D35" s="115">
        <v>4862</v>
      </c>
      <c r="E35" s="115"/>
      <c r="F35" s="75">
        <v>655</v>
      </c>
      <c r="G35" s="75"/>
      <c r="H35" s="135"/>
      <c r="I35" s="135"/>
      <c r="J35" s="115"/>
      <c r="K35" s="115"/>
      <c r="L35" s="75"/>
      <c r="M35" s="75"/>
      <c r="N35" s="75"/>
      <c r="O35" s="75"/>
      <c r="P35" s="225">
        <f t="shared" si="0"/>
        <v>5517</v>
      </c>
    </row>
    <row r="36" spans="1:16" ht="21" customHeight="1" thickBot="1">
      <c r="A36" s="195" t="s">
        <v>220</v>
      </c>
      <c r="B36" s="75"/>
      <c r="C36" s="75"/>
      <c r="D36" s="115"/>
      <c r="E36" s="115"/>
      <c r="F36" s="75">
        <v>1410</v>
      </c>
      <c r="G36" s="75"/>
      <c r="H36" s="135"/>
      <c r="I36" s="135"/>
      <c r="J36" s="115"/>
      <c r="K36" s="115"/>
      <c r="L36" s="75"/>
      <c r="M36" s="75"/>
      <c r="N36" s="75"/>
      <c r="O36" s="75"/>
      <c r="P36" s="225">
        <f t="shared" si="0"/>
        <v>1410</v>
      </c>
    </row>
    <row r="37" spans="1:16" ht="21" customHeight="1" thickBot="1">
      <c r="A37" s="195" t="s">
        <v>221</v>
      </c>
      <c r="B37" s="75"/>
      <c r="C37" s="75"/>
      <c r="D37" s="115"/>
      <c r="E37" s="115"/>
      <c r="F37" s="75">
        <v>1000</v>
      </c>
      <c r="G37" s="75"/>
      <c r="H37" s="135">
        <v>1000</v>
      </c>
      <c r="I37" s="135"/>
      <c r="J37" s="115"/>
      <c r="K37" s="115"/>
      <c r="L37" s="75"/>
      <c r="M37" s="75"/>
      <c r="N37" s="75"/>
      <c r="O37" s="75"/>
      <c r="P37" s="225">
        <f t="shared" si="0"/>
        <v>2000</v>
      </c>
    </row>
    <row r="38" spans="1:16" ht="21" customHeight="1" thickBot="1">
      <c r="A38" s="195" t="s">
        <v>222</v>
      </c>
      <c r="B38" s="75"/>
      <c r="C38" s="75"/>
      <c r="D38" s="115"/>
      <c r="E38" s="115"/>
      <c r="F38" s="75">
        <v>457</v>
      </c>
      <c r="G38" s="75"/>
      <c r="H38" s="135"/>
      <c r="I38" s="135"/>
      <c r="J38" s="115"/>
      <c r="K38" s="115"/>
      <c r="L38" s="75"/>
      <c r="M38" s="75"/>
      <c r="N38" s="75"/>
      <c r="O38" s="75"/>
      <c r="P38" s="225">
        <f t="shared" si="0"/>
        <v>457</v>
      </c>
    </row>
    <row r="39" spans="1:16" ht="21" customHeight="1" thickBot="1">
      <c r="A39" s="195" t="s">
        <v>223</v>
      </c>
      <c r="B39" s="75"/>
      <c r="C39" s="75"/>
      <c r="D39" s="115"/>
      <c r="E39" s="115"/>
      <c r="F39" s="75">
        <v>692</v>
      </c>
      <c r="G39" s="75"/>
      <c r="H39" s="135"/>
      <c r="I39" s="135"/>
      <c r="J39" s="115"/>
      <c r="K39" s="115"/>
      <c r="L39" s="75"/>
      <c r="M39" s="75"/>
      <c r="N39" s="75"/>
      <c r="O39" s="75"/>
      <c r="P39" s="225">
        <f t="shared" si="0"/>
        <v>692</v>
      </c>
    </row>
    <row r="40" spans="1:16" ht="21" customHeight="1" thickBot="1">
      <c r="A40" s="195" t="s">
        <v>224</v>
      </c>
      <c r="B40" s="75">
        <v>1609</v>
      </c>
      <c r="C40" s="75">
        <v>347</v>
      </c>
      <c r="D40" s="115">
        <v>1862</v>
      </c>
      <c r="E40" s="115"/>
      <c r="F40" s="75"/>
      <c r="G40" s="75"/>
      <c r="H40" s="135"/>
      <c r="I40" s="135"/>
      <c r="J40" s="115"/>
      <c r="K40" s="115"/>
      <c r="L40" s="75"/>
      <c r="M40" s="75"/>
      <c r="N40" s="75"/>
      <c r="O40" s="75"/>
      <c r="P40" s="225">
        <f t="shared" si="0"/>
        <v>3818</v>
      </c>
    </row>
    <row r="41" spans="1:16" ht="21" customHeight="1" thickBot="1">
      <c r="A41" s="195" t="s">
        <v>531</v>
      </c>
      <c r="B41" s="75"/>
      <c r="C41" s="75"/>
      <c r="D41" s="115"/>
      <c r="E41" s="115"/>
      <c r="F41" s="75">
        <v>1141</v>
      </c>
      <c r="G41" s="75"/>
      <c r="H41" s="135"/>
      <c r="I41" s="135"/>
      <c r="J41" s="115"/>
      <c r="K41" s="115"/>
      <c r="L41" s="75"/>
      <c r="M41" s="75"/>
      <c r="N41" s="75"/>
      <c r="O41" s="75"/>
      <c r="P41" s="225">
        <f t="shared" si="0"/>
        <v>1141</v>
      </c>
    </row>
    <row r="42" spans="1:16" ht="21" customHeight="1" thickBot="1">
      <c r="A42" s="195" t="s">
        <v>532</v>
      </c>
      <c r="B42" s="75"/>
      <c r="C42" s="75"/>
      <c r="D42" s="115"/>
      <c r="E42" s="115"/>
      <c r="F42" s="75">
        <v>1232</v>
      </c>
      <c r="G42" s="75"/>
      <c r="H42" s="135"/>
      <c r="I42" s="135"/>
      <c r="J42" s="115"/>
      <c r="K42" s="115"/>
      <c r="L42" s="75"/>
      <c r="M42" s="75"/>
      <c r="N42" s="75"/>
      <c r="O42" s="75"/>
      <c r="P42" s="225">
        <f t="shared" si="0"/>
        <v>1232</v>
      </c>
    </row>
    <row r="43" spans="1:16" ht="21" customHeight="1" thickBot="1">
      <c r="A43" s="195" t="s">
        <v>334</v>
      </c>
      <c r="B43" s="75">
        <v>8735</v>
      </c>
      <c r="C43" s="75">
        <v>1191</v>
      </c>
      <c r="D43" s="115">
        <v>772</v>
      </c>
      <c r="E43" s="115"/>
      <c r="F43" s="75"/>
      <c r="G43" s="75"/>
      <c r="H43" s="135"/>
      <c r="I43" s="135"/>
      <c r="J43" s="115"/>
      <c r="K43" s="115"/>
      <c r="L43" s="75"/>
      <c r="M43" s="75"/>
      <c r="N43" s="75"/>
      <c r="O43" s="75"/>
      <c r="P43" s="225">
        <f t="shared" si="0"/>
        <v>10698</v>
      </c>
    </row>
    <row r="44" spans="1:16" ht="21" customHeight="1" thickBot="1">
      <c r="A44" s="195" t="s">
        <v>335</v>
      </c>
      <c r="B44" s="75">
        <v>36480</v>
      </c>
      <c r="C44" s="75">
        <v>9278</v>
      </c>
      <c r="D44" s="115">
        <v>16853</v>
      </c>
      <c r="E44" s="115"/>
      <c r="F44" s="75"/>
      <c r="G44" s="75"/>
      <c r="H44" s="135"/>
      <c r="I44" s="135"/>
      <c r="J44" s="115"/>
      <c r="K44" s="115">
        <v>281</v>
      </c>
      <c r="L44" s="75"/>
      <c r="M44" s="75"/>
      <c r="N44" s="75"/>
      <c r="O44" s="75"/>
      <c r="P44" s="225">
        <f t="shared" si="0"/>
        <v>62892</v>
      </c>
    </row>
    <row r="45" spans="1:16" ht="21" customHeight="1" thickBot="1">
      <c r="A45" s="195" t="s">
        <v>452</v>
      </c>
      <c r="B45" s="75">
        <v>7319</v>
      </c>
      <c r="C45" s="75">
        <v>1002</v>
      </c>
      <c r="D45" s="115"/>
      <c r="E45" s="115"/>
      <c r="F45" s="75"/>
      <c r="G45" s="75"/>
      <c r="H45" s="135"/>
      <c r="I45" s="135"/>
      <c r="J45" s="115"/>
      <c r="K45" s="115"/>
      <c r="L45" s="75"/>
      <c r="M45" s="75"/>
      <c r="N45" s="75"/>
      <c r="O45" s="75"/>
      <c r="P45" s="225">
        <f t="shared" si="0"/>
        <v>8321</v>
      </c>
    </row>
    <row r="46" spans="1:16" ht="21" customHeight="1" thickBot="1">
      <c r="A46" s="195" t="s">
        <v>225</v>
      </c>
      <c r="B46" s="75"/>
      <c r="C46" s="75"/>
      <c r="D46" s="115"/>
      <c r="E46" s="115"/>
      <c r="F46" s="75"/>
      <c r="G46" s="75">
        <v>2401</v>
      </c>
      <c r="H46" s="135"/>
      <c r="I46" s="135"/>
      <c r="J46" s="115"/>
      <c r="K46" s="115"/>
      <c r="L46" s="75"/>
      <c r="M46" s="75"/>
      <c r="N46" s="75"/>
      <c r="O46" s="75"/>
      <c r="P46" s="225">
        <f t="shared" si="0"/>
        <v>2401</v>
      </c>
    </row>
    <row r="47" spans="1:16" ht="21" customHeight="1" thickBot="1">
      <c r="A47" s="195" t="s">
        <v>228</v>
      </c>
      <c r="B47" s="75"/>
      <c r="C47" s="75"/>
      <c r="D47" s="115">
        <v>6</v>
      </c>
      <c r="E47" s="115"/>
      <c r="F47" s="75"/>
      <c r="G47" s="75"/>
      <c r="H47" s="135"/>
      <c r="I47" s="135"/>
      <c r="J47" s="115"/>
      <c r="K47" s="115">
        <v>875</v>
      </c>
      <c r="L47" s="75"/>
      <c r="M47" s="75"/>
      <c r="N47" s="75"/>
      <c r="O47" s="75"/>
      <c r="P47" s="225">
        <f t="shared" si="0"/>
        <v>881</v>
      </c>
    </row>
    <row r="48" spans="1:16" ht="21" customHeight="1" thickBot="1">
      <c r="A48" s="195" t="s">
        <v>336</v>
      </c>
      <c r="B48" s="75"/>
      <c r="C48" s="75"/>
      <c r="D48" s="115"/>
      <c r="E48" s="115"/>
      <c r="F48" s="75"/>
      <c r="G48" s="75">
        <v>6685</v>
      </c>
      <c r="H48" s="135"/>
      <c r="I48" s="135"/>
      <c r="J48" s="115"/>
      <c r="K48" s="115">
        <v>255</v>
      </c>
      <c r="L48" s="75"/>
      <c r="M48" s="75"/>
      <c r="N48" s="75"/>
      <c r="O48" s="75"/>
      <c r="P48" s="225">
        <f t="shared" si="0"/>
        <v>6940</v>
      </c>
    </row>
    <row r="49" spans="1:16" ht="21" customHeight="1" thickBot="1">
      <c r="A49" s="195" t="s">
        <v>337</v>
      </c>
      <c r="B49" s="75"/>
      <c r="C49" s="75"/>
      <c r="D49" s="115"/>
      <c r="E49" s="115">
        <v>120</v>
      </c>
      <c r="F49" s="75"/>
      <c r="G49" s="75"/>
      <c r="H49" s="135"/>
      <c r="I49" s="135"/>
      <c r="J49" s="115"/>
      <c r="K49" s="115"/>
      <c r="L49" s="75"/>
      <c r="M49" s="75"/>
      <c r="N49" s="75"/>
      <c r="O49" s="75"/>
      <c r="P49" s="225">
        <f t="shared" si="0"/>
        <v>120</v>
      </c>
    </row>
    <row r="50" spans="1:16" ht="21" customHeight="1" thickBot="1">
      <c r="A50" s="195" t="s">
        <v>338</v>
      </c>
      <c r="B50" s="75"/>
      <c r="C50" s="75"/>
      <c r="D50" s="115"/>
      <c r="E50" s="115">
        <v>243</v>
      </c>
      <c r="F50" s="75"/>
      <c r="G50" s="75"/>
      <c r="H50" s="135"/>
      <c r="I50" s="135"/>
      <c r="J50" s="115"/>
      <c r="K50" s="115"/>
      <c r="L50" s="75"/>
      <c r="M50" s="75"/>
      <c r="N50" s="75"/>
      <c r="O50" s="75"/>
      <c r="P50" s="225">
        <f t="shared" si="0"/>
        <v>243</v>
      </c>
    </row>
    <row r="51" spans="1:16" ht="21" customHeight="1" thickBot="1">
      <c r="A51" s="195" t="s">
        <v>339</v>
      </c>
      <c r="B51" s="75"/>
      <c r="C51" s="75"/>
      <c r="D51" s="115"/>
      <c r="E51" s="115"/>
      <c r="F51" s="75"/>
      <c r="G51" s="75"/>
      <c r="H51" s="135">
        <v>4709</v>
      </c>
      <c r="I51" s="135"/>
      <c r="J51" s="115"/>
      <c r="K51" s="115"/>
      <c r="L51" s="75"/>
      <c r="M51" s="75"/>
      <c r="N51" s="75"/>
      <c r="O51" s="75"/>
      <c r="P51" s="225">
        <f t="shared" si="0"/>
        <v>4709</v>
      </c>
    </row>
    <row r="52" spans="1:16" ht="21" customHeight="1" thickBot="1">
      <c r="A52" s="195" t="s">
        <v>413</v>
      </c>
      <c r="B52" s="75"/>
      <c r="C52" s="75"/>
      <c r="D52" s="115"/>
      <c r="E52" s="115"/>
      <c r="F52" s="75"/>
      <c r="G52" s="75"/>
      <c r="H52" s="135">
        <v>2156</v>
      </c>
      <c r="I52" s="135"/>
      <c r="J52" s="115"/>
      <c r="K52" s="115"/>
      <c r="L52" s="75"/>
      <c r="M52" s="75"/>
      <c r="N52" s="75"/>
      <c r="O52" s="75"/>
      <c r="P52" s="225">
        <f t="shared" si="0"/>
        <v>2156</v>
      </c>
    </row>
    <row r="53" spans="1:16" ht="21" customHeight="1" thickBot="1">
      <c r="A53" s="195" t="s">
        <v>414</v>
      </c>
      <c r="B53" s="75"/>
      <c r="C53" s="75"/>
      <c r="D53" s="115">
        <v>2289</v>
      </c>
      <c r="E53" s="115"/>
      <c r="F53" s="75"/>
      <c r="G53" s="75"/>
      <c r="H53" s="135"/>
      <c r="I53" s="135"/>
      <c r="J53" s="115"/>
      <c r="K53" s="115"/>
      <c r="L53" s="75"/>
      <c r="M53" s="75"/>
      <c r="N53" s="75"/>
      <c r="O53" s="75"/>
      <c r="P53" s="225">
        <f t="shared" si="0"/>
        <v>2289</v>
      </c>
    </row>
    <row r="54" spans="1:16" ht="21" customHeight="1" thickBot="1">
      <c r="A54" s="132" t="s">
        <v>15</v>
      </c>
      <c r="B54" s="137">
        <f>SUM(B10:B53)</f>
        <v>54791</v>
      </c>
      <c r="C54" s="137">
        <f>SUM(C10:C53)</f>
        <v>14642</v>
      </c>
      <c r="D54" s="369">
        <f>SUM(D10:D53)</f>
        <v>87768</v>
      </c>
      <c r="E54" s="137">
        <f aca="true" t="shared" si="1" ref="E54:O54">SUM(E10:E53)</f>
        <v>363</v>
      </c>
      <c r="F54" s="369">
        <f t="shared" si="1"/>
        <v>184373</v>
      </c>
      <c r="G54" s="137">
        <f t="shared" si="1"/>
        <v>43265</v>
      </c>
      <c r="H54" s="137">
        <f t="shared" si="1"/>
        <v>15355</v>
      </c>
      <c r="I54" s="137">
        <f t="shared" si="1"/>
        <v>427783</v>
      </c>
      <c r="J54" s="137">
        <f t="shared" si="1"/>
        <v>13469</v>
      </c>
      <c r="K54" s="137">
        <f t="shared" si="1"/>
        <v>371207</v>
      </c>
      <c r="L54" s="137">
        <f t="shared" si="1"/>
        <v>15441</v>
      </c>
      <c r="M54" s="137">
        <f t="shared" si="1"/>
        <v>100154</v>
      </c>
      <c r="N54" s="137">
        <f t="shared" si="1"/>
        <v>9740</v>
      </c>
      <c r="O54" s="137">
        <f t="shared" si="1"/>
        <v>9147</v>
      </c>
      <c r="P54" s="137">
        <f>SUM(P10:P53)</f>
        <v>1347498</v>
      </c>
    </row>
    <row r="55" ht="12.75">
      <c r="D55" s="78"/>
    </row>
    <row r="56" spans="5:16" ht="12.75">
      <c r="E56" s="2"/>
      <c r="F56" s="2"/>
      <c r="K56" s="116"/>
      <c r="P56" s="2"/>
    </row>
    <row r="58" spans="1:9" ht="12.75">
      <c r="A58" s="138"/>
      <c r="B58" s="20"/>
      <c r="C58" s="20"/>
      <c r="D58" s="20"/>
      <c r="E58" s="20"/>
      <c r="F58" s="20"/>
      <c r="G58" s="20"/>
      <c r="H58" s="21"/>
      <c r="I58" s="21"/>
    </row>
    <row r="59" spans="1:9" ht="12.75">
      <c r="A59" s="139"/>
      <c r="B59" s="22"/>
      <c r="C59" s="22"/>
      <c r="D59" s="22"/>
      <c r="E59" s="22"/>
      <c r="F59" s="22"/>
      <c r="G59" s="22"/>
      <c r="H59" s="22"/>
      <c r="I59" s="22"/>
    </row>
    <row r="60" spans="1:9" ht="12.75">
      <c r="A60" s="23"/>
      <c r="B60" s="110"/>
      <c r="C60" s="110"/>
      <c r="D60" s="110"/>
      <c r="E60" s="110"/>
      <c r="F60" s="110"/>
      <c r="G60" s="110"/>
      <c r="H60" s="5"/>
      <c r="I60" s="5"/>
    </row>
    <row r="61" spans="1:9" ht="12.75">
      <c r="A61" s="23"/>
      <c r="B61" s="110"/>
      <c r="C61" s="110"/>
      <c r="D61" s="111"/>
      <c r="E61" s="110"/>
      <c r="F61" s="110"/>
      <c r="G61" s="110"/>
      <c r="H61" s="5"/>
      <c r="I61" s="5"/>
    </row>
    <row r="62" spans="1:9" ht="12.75">
      <c r="A62" s="23"/>
      <c r="B62" s="110"/>
      <c r="C62" s="110"/>
      <c r="D62" s="110"/>
      <c r="E62" s="110"/>
      <c r="F62" s="110"/>
      <c r="G62" s="110"/>
      <c r="H62" s="5"/>
      <c r="I62" s="5"/>
    </row>
    <row r="63" spans="1:9" ht="12.75">
      <c r="A63" s="23"/>
      <c r="B63" s="110"/>
      <c r="C63" s="110"/>
      <c r="D63" s="110"/>
      <c r="E63" s="110"/>
      <c r="F63" s="110"/>
      <c r="G63" s="110"/>
      <c r="H63" s="5"/>
      <c r="I63" s="5"/>
    </row>
    <row r="64" spans="1:9" ht="12.75">
      <c r="A64" s="23"/>
      <c r="B64" s="110"/>
      <c r="C64" s="110"/>
      <c r="D64" s="110"/>
      <c r="E64" s="110"/>
      <c r="F64" s="110"/>
      <c r="G64" s="110"/>
      <c r="H64" s="5"/>
      <c r="I64" s="5"/>
    </row>
    <row r="65" spans="1:9" ht="12.75">
      <c r="A65" s="23"/>
      <c r="B65" s="110"/>
      <c r="C65" s="110"/>
      <c r="D65" s="110"/>
      <c r="E65" s="110"/>
      <c r="F65" s="110"/>
      <c r="G65" s="110"/>
      <c r="H65" s="5"/>
      <c r="I65" s="5"/>
    </row>
    <row r="66" spans="1:9" ht="12.75">
      <c r="A66" s="23"/>
      <c r="B66" s="110"/>
      <c r="C66" s="110"/>
      <c r="D66" s="110"/>
      <c r="E66" s="110"/>
      <c r="F66" s="110"/>
      <c r="G66" s="110"/>
      <c r="H66" s="5"/>
      <c r="I66" s="5"/>
    </row>
    <row r="67" spans="1:9" ht="12.75">
      <c r="A67" s="23"/>
      <c r="B67" s="110"/>
      <c r="C67" s="110"/>
      <c r="D67" s="110"/>
      <c r="E67" s="110"/>
      <c r="F67" s="110"/>
      <c r="G67" s="110"/>
      <c r="H67" s="5"/>
      <c r="I67" s="5"/>
    </row>
    <row r="68" spans="1:9" ht="12.75">
      <c r="A68" s="23"/>
      <c r="B68" s="110"/>
      <c r="C68" s="110"/>
      <c r="D68" s="110"/>
      <c r="E68" s="110"/>
      <c r="F68" s="110"/>
      <c r="G68" s="110"/>
      <c r="H68" s="5"/>
      <c r="I68" s="5"/>
    </row>
    <row r="69" spans="1:9" ht="12.75">
      <c r="A69" s="23"/>
      <c r="B69" s="110"/>
      <c r="C69" s="110"/>
      <c r="D69" s="110"/>
      <c r="E69" s="110"/>
      <c r="F69" s="110"/>
      <c r="G69" s="110"/>
      <c r="H69" s="5"/>
      <c r="I69" s="5"/>
    </row>
    <row r="70" spans="1:9" ht="12.75">
      <c r="A70" s="23"/>
      <c r="B70" s="110"/>
      <c r="C70" s="110"/>
      <c r="D70" s="110"/>
      <c r="E70" s="110"/>
      <c r="F70" s="110"/>
      <c r="G70" s="110"/>
      <c r="H70" s="5"/>
      <c r="I70" s="5"/>
    </row>
    <row r="71" spans="1:10" ht="12.75">
      <c r="A71" s="23"/>
      <c r="B71" s="110"/>
      <c r="C71" s="110"/>
      <c r="D71" s="110"/>
      <c r="E71" s="110"/>
      <c r="F71" s="110"/>
      <c r="G71" s="110"/>
      <c r="H71" s="5"/>
      <c r="I71" s="5"/>
      <c r="J71" s="1"/>
    </row>
    <row r="72" spans="1:9" ht="12.75">
      <c r="A72" s="23"/>
      <c r="B72" s="110"/>
      <c r="C72" s="110"/>
      <c r="D72" s="110"/>
      <c r="E72" s="110"/>
      <c r="F72" s="110"/>
      <c r="G72" s="110"/>
      <c r="H72" s="5"/>
      <c r="I72" s="5"/>
    </row>
    <row r="73" spans="1:9" ht="12.75">
      <c r="A73" s="23"/>
      <c r="B73" s="110"/>
      <c r="C73" s="110"/>
      <c r="D73" s="110"/>
      <c r="E73" s="110"/>
      <c r="F73" s="110"/>
      <c r="G73" s="110"/>
      <c r="H73" s="5"/>
      <c r="I73" s="5"/>
    </row>
    <row r="74" spans="1:9" ht="12.75">
      <c r="A74" s="139"/>
      <c r="B74" s="112"/>
      <c r="C74" s="112"/>
      <c r="D74" s="112"/>
      <c r="E74" s="112"/>
      <c r="F74" s="112"/>
      <c r="G74" s="112"/>
      <c r="H74" s="5"/>
      <c r="I74" s="5"/>
    </row>
    <row r="75" spans="2:9" ht="12.75">
      <c r="B75" s="1"/>
      <c r="C75" s="1"/>
      <c r="D75" s="1"/>
      <c r="E75" s="1"/>
      <c r="F75" s="1"/>
      <c r="G75" s="1"/>
      <c r="H75" s="1"/>
      <c r="I75" s="1"/>
    </row>
    <row r="76" spans="2:9" ht="12.75">
      <c r="B76" s="1"/>
      <c r="C76" s="1"/>
      <c r="D76" s="1"/>
      <c r="E76" s="1"/>
      <c r="F76" s="1"/>
      <c r="G76" s="1"/>
      <c r="H76" s="1"/>
      <c r="I76" s="1"/>
    </row>
  </sheetData>
  <sheetProtection/>
  <mergeCells count="3">
    <mergeCell ref="A3:P3"/>
    <mergeCell ref="A8:A9"/>
    <mergeCell ref="O7:P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&amp;R6. sz. melléklet
.../2012. (V.31.) Egyek Önk.</oddHeader>
  </headerFooter>
  <colBreaks count="1" manualBreakCount="1">
    <brk id="16" max="5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3:O37"/>
  <sheetViews>
    <sheetView view="pageLayout" workbookViewId="0" topLeftCell="A19">
      <selection activeCell="C27" sqref="C27"/>
    </sheetView>
  </sheetViews>
  <sheetFormatPr defaultColWidth="9.00390625" defaultRowHeight="12.75"/>
  <cols>
    <col min="1" max="1" width="59.125" style="0" customWidth="1"/>
    <col min="2" max="2" width="15.75390625" style="0" customWidth="1"/>
    <col min="3" max="3" width="17.25390625" style="0" customWidth="1"/>
    <col min="4" max="4" width="21.00390625" style="0" customWidth="1"/>
    <col min="5" max="5" width="17.625" style="0" customWidth="1"/>
    <col min="6" max="6" width="12.625" style="0" customWidth="1"/>
    <col min="7" max="7" width="18.00390625" style="0" customWidth="1"/>
    <col min="8" max="8" width="17.00390625" style="0" customWidth="1"/>
    <col min="9" max="9" width="12.625" style="0" customWidth="1"/>
    <col min="10" max="10" width="17.875" style="0" customWidth="1"/>
    <col min="11" max="11" width="21.125" style="0" customWidth="1"/>
    <col min="12" max="12" width="13.875" style="0" customWidth="1"/>
    <col min="13" max="13" width="18.00390625" style="0" customWidth="1"/>
    <col min="14" max="14" width="22.625" style="0" customWidth="1"/>
    <col min="15" max="15" width="28.00390625" style="0" customWidth="1"/>
  </cols>
  <sheetData>
    <row r="3" spans="1:15" ht="20.25">
      <c r="A3" s="546" t="s">
        <v>520</v>
      </c>
      <c r="B3" s="547"/>
      <c r="C3" s="547"/>
      <c r="D3" s="547"/>
      <c r="E3" s="547"/>
      <c r="F3" s="547"/>
      <c r="G3" s="547"/>
      <c r="H3" s="547"/>
      <c r="I3" s="548"/>
      <c r="J3" s="548"/>
      <c r="K3" s="548"/>
      <c r="L3" s="548"/>
      <c r="M3" s="548"/>
      <c r="N3" s="548"/>
      <c r="O3" s="548"/>
    </row>
    <row r="4" spans="1:15" ht="15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</row>
    <row r="5" spans="1:15" ht="15">
      <c r="A5" s="434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</row>
    <row r="6" spans="1:15" ht="15">
      <c r="A6" s="434"/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</row>
    <row r="7" spans="1:15" ht="15.75" thickBot="1">
      <c r="A7" s="434"/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551" t="s">
        <v>13</v>
      </c>
      <c r="O7" s="551"/>
    </row>
    <row r="8" spans="1:15" ht="66" customHeight="1" thickBot="1">
      <c r="A8" s="549" t="s">
        <v>70</v>
      </c>
      <c r="B8" s="435" t="s">
        <v>71</v>
      </c>
      <c r="C8" s="435" t="s">
        <v>327</v>
      </c>
      <c r="D8" s="435" t="s">
        <v>72</v>
      </c>
      <c r="E8" s="435" t="s">
        <v>73</v>
      </c>
      <c r="F8" s="435" t="s">
        <v>196</v>
      </c>
      <c r="G8" s="435" t="s">
        <v>74</v>
      </c>
      <c r="H8" s="436" t="s">
        <v>76</v>
      </c>
      <c r="I8" s="435" t="s">
        <v>75</v>
      </c>
      <c r="J8" s="435" t="s">
        <v>102</v>
      </c>
      <c r="K8" s="435" t="s">
        <v>31</v>
      </c>
      <c r="L8" s="435" t="s">
        <v>77</v>
      </c>
      <c r="M8" s="435" t="s">
        <v>78</v>
      </c>
      <c r="N8" s="435" t="s">
        <v>16</v>
      </c>
      <c r="O8" s="437" t="s">
        <v>35</v>
      </c>
    </row>
    <row r="9" spans="1:15" ht="21" customHeight="1" thickBot="1">
      <c r="A9" s="550"/>
      <c r="B9" s="438" t="s">
        <v>302</v>
      </c>
      <c r="C9" s="438" t="s">
        <v>301</v>
      </c>
      <c r="D9" s="438" t="s">
        <v>301</v>
      </c>
      <c r="E9" s="438" t="s">
        <v>301</v>
      </c>
      <c r="F9" s="438" t="s">
        <v>301</v>
      </c>
      <c r="G9" s="438" t="s">
        <v>301</v>
      </c>
      <c r="H9" s="438" t="s">
        <v>301</v>
      </c>
      <c r="I9" s="438" t="s">
        <v>301</v>
      </c>
      <c r="J9" s="438" t="s">
        <v>301</v>
      </c>
      <c r="K9" s="438" t="s">
        <v>301</v>
      </c>
      <c r="L9" s="438" t="s">
        <v>301</v>
      </c>
      <c r="M9" s="438" t="s">
        <v>301</v>
      </c>
      <c r="N9" s="438" t="s">
        <v>301</v>
      </c>
      <c r="O9" s="438" t="s">
        <v>301</v>
      </c>
    </row>
    <row r="10" spans="1:15" ht="21" customHeight="1" thickBot="1">
      <c r="A10" s="439" t="s">
        <v>521</v>
      </c>
      <c r="B10" s="440">
        <v>6329</v>
      </c>
      <c r="C10" s="440">
        <v>1906</v>
      </c>
      <c r="D10" s="441">
        <v>72</v>
      </c>
      <c r="E10" s="441"/>
      <c r="F10" s="440"/>
      <c r="G10" s="440"/>
      <c r="H10" s="442"/>
      <c r="I10" s="440"/>
      <c r="J10" s="443">
        <v>1200</v>
      </c>
      <c r="K10" s="443"/>
      <c r="L10" s="440"/>
      <c r="M10" s="440"/>
      <c r="N10" s="440"/>
      <c r="O10" s="444">
        <f>SUM(B10:N10)</f>
        <v>9507</v>
      </c>
    </row>
    <row r="11" spans="1:15" ht="21" customHeight="1" thickBot="1">
      <c r="A11" s="439" t="s">
        <v>460</v>
      </c>
      <c r="B11" s="440">
        <v>55407</v>
      </c>
      <c r="C11" s="440">
        <v>12608</v>
      </c>
      <c r="D11" s="445">
        <v>28189</v>
      </c>
      <c r="E11" s="441"/>
      <c r="F11" s="440"/>
      <c r="G11" s="440">
        <v>3170</v>
      </c>
      <c r="H11" s="442">
        <v>1322</v>
      </c>
      <c r="I11" s="441"/>
      <c r="J11" s="441">
        <v>6400</v>
      </c>
      <c r="K11" s="440"/>
      <c r="L11" s="446"/>
      <c r="M11" s="441"/>
      <c r="N11" s="440"/>
      <c r="O11" s="444">
        <f>SUM(B11:N11)</f>
        <v>107096</v>
      </c>
    </row>
    <row r="12" spans="1:15" ht="21" customHeight="1" thickBot="1">
      <c r="A12" s="439" t="s">
        <v>522</v>
      </c>
      <c r="B12" s="440">
        <v>3546</v>
      </c>
      <c r="C12" s="440">
        <v>767</v>
      </c>
      <c r="D12" s="441">
        <v>1850</v>
      </c>
      <c r="E12" s="441"/>
      <c r="F12" s="440"/>
      <c r="G12" s="440"/>
      <c r="H12" s="440"/>
      <c r="I12" s="441"/>
      <c r="J12" s="441"/>
      <c r="K12" s="440"/>
      <c r="L12" s="440"/>
      <c r="M12" s="440"/>
      <c r="N12" s="440"/>
      <c r="O12" s="444">
        <f>SUM(B12:N12)</f>
        <v>6163</v>
      </c>
    </row>
    <row r="13" spans="1:15" s="197" customFormat="1" ht="21" customHeight="1" thickBot="1">
      <c r="A13" s="447" t="s">
        <v>461</v>
      </c>
      <c r="B13" s="440"/>
      <c r="C13" s="440"/>
      <c r="D13" s="441">
        <v>1479</v>
      </c>
      <c r="E13" s="441"/>
      <c r="F13" s="440"/>
      <c r="G13" s="440">
        <v>330</v>
      </c>
      <c r="H13" s="442"/>
      <c r="I13" s="441"/>
      <c r="J13" s="441"/>
      <c r="K13" s="440"/>
      <c r="L13" s="440"/>
      <c r="M13" s="440"/>
      <c r="N13" s="440"/>
      <c r="O13" s="448">
        <f>SUM(B13:N13)</f>
        <v>1809</v>
      </c>
    </row>
    <row r="14" spans="1:15" s="197" customFormat="1" ht="22.5" customHeight="1" thickBot="1">
      <c r="A14" s="447" t="s">
        <v>464</v>
      </c>
      <c r="B14" s="440"/>
      <c r="C14" s="440"/>
      <c r="D14" s="441">
        <v>7593</v>
      </c>
      <c r="E14" s="441"/>
      <c r="F14" s="440"/>
      <c r="G14" s="440">
        <v>330</v>
      </c>
      <c r="H14" s="442"/>
      <c r="I14" s="441"/>
      <c r="J14" s="441"/>
      <c r="K14" s="440"/>
      <c r="L14" s="440"/>
      <c r="M14" s="440"/>
      <c r="N14" s="440"/>
      <c r="O14" s="448">
        <f>SUM(B14:N14)</f>
        <v>7923</v>
      </c>
    </row>
    <row r="15" spans="1:15" s="406" customFormat="1" ht="60" customHeight="1" thickBot="1">
      <c r="A15" s="449" t="s">
        <v>15</v>
      </c>
      <c r="B15" s="419">
        <f aca="true" t="shared" si="0" ref="B15:O15">SUM(B10:B14)</f>
        <v>65282</v>
      </c>
      <c r="C15" s="450">
        <f t="shared" si="0"/>
        <v>15281</v>
      </c>
      <c r="D15" s="450">
        <f t="shared" si="0"/>
        <v>39183</v>
      </c>
      <c r="E15" s="450">
        <f t="shared" si="0"/>
        <v>0</v>
      </c>
      <c r="F15" s="419">
        <f t="shared" si="0"/>
        <v>0</v>
      </c>
      <c r="G15" s="419">
        <f t="shared" si="0"/>
        <v>3830</v>
      </c>
      <c r="H15" s="419">
        <f t="shared" si="0"/>
        <v>1322</v>
      </c>
      <c r="I15" s="450">
        <f t="shared" si="0"/>
        <v>0</v>
      </c>
      <c r="J15" s="450">
        <f t="shared" si="0"/>
        <v>7600</v>
      </c>
      <c r="K15" s="419">
        <f t="shared" si="0"/>
        <v>0</v>
      </c>
      <c r="L15" s="419">
        <f t="shared" si="0"/>
        <v>0</v>
      </c>
      <c r="M15" s="419">
        <f t="shared" si="0"/>
        <v>0</v>
      </c>
      <c r="N15" s="419">
        <f t="shared" si="0"/>
        <v>0</v>
      </c>
      <c r="O15" s="451">
        <f t="shared" si="0"/>
        <v>132498</v>
      </c>
    </row>
    <row r="17" spans="5:15" ht="12.75">
      <c r="E17" s="2"/>
      <c r="F17" s="2"/>
      <c r="J17" s="116"/>
      <c r="O17" s="2"/>
    </row>
    <row r="19" spans="1:8" ht="12.75">
      <c r="A19" s="138"/>
      <c r="B19" s="20"/>
      <c r="C19" s="20"/>
      <c r="D19" s="20"/>
      <c r="E19" s="20"/>
      <c r="F19" s="20"/>
      <c r="G19" s="20"/>
      <c r="H19" s="21"/>
    </row>
    <row r="20" spans="1:8" ht="12.75">
      <c r="A20" s="139"/>
      <c r="B20" s="22"/>
      <c r="C20" s="22"/>
      <c r="D20" s="22"/>
      <c r="E20" s="22"/>
      <c r="F20" s="22"/>
      <c r="G20" s="22"/>
      <c r="H20" s="22"/>
    </row>
    <row r="21" spans="1:8" ht="12.75">
      <c r="A21" s="23"/>
      <c r="B21" s="110"/>
      <c r="C21" s="110"/>
      <c r="D21" s="110"/>
      <c r="E21" s="110"/>
      <c r="F21" s="110"/>
      <c r="G21" s="110"/>
      <c r="H21" s="5"/>
    </row>
    <row r="22" spans="1:8" ht="12.75">
      <c r="A22" s="23"/>
      <c r="B22" s="110"/>
      <c r="C22" s="110"/>
      <c r="D22" s="111"/>
      <c r="E22" s="110"/>
      <c r="F22" s="110"/>
      <c r="G22" s="110"/>
      <c r="H22" s="5"/>
    </row>
    <row r="23" spans="1:8" ht="12.75">
      <c r="A23" s="23"/>
      <c r="B23" s="110"/>
      <c r="C23" s="110"/>
      <c r="D23" s="110"/>
      <c r="E23" s="110"/>
      <c r="F23" s="110"/>
      <c r="G23" s="110"/>
      <c r="H23" s="5"/>
    </row>
    <row r="24" spans="1:8" ht="12.75">
      <c r="A24" s="23"/>
      <c r="B24" s="110"/>
      <c r="C24" s="110"/>
      <c r="D24" s="110"/>
      <c r="E24" s="110"/>
      <c r="F24" s="110"/>
      <c r="G24" s="110"/>
      <c r="H24" s="5"/>
    </row>
    <row r="25" spans="1:8" ht="12.75">
      <c r="A25" s="23"/>
      <c r="B25" s="110"/>
      <c r="C25" s="110"/>
      <c r="D25" s="110"/>
      <c r="E25" s="110"/>
      <c r="F25" s="110"/>
      <c r="G25" s="110"/>
      <c r="H25" s="5"/>
    </row>
    <row r="26" spans="1:8" ht="12.75">
      <c r="A26" s="23"/>
      <c r="B26" s="110"/>
      <c r="C26" s="110"/>
      <c r="D26" s="110"/>
      <c r="E26" s="110"/>
      <c r="F26" s="110"/>
      <c r="G26" s="110"/>
      <c r="H26" s="5"/>
    </row>
    <row r="27" spans="1:8" ht="12.75">
      <c r="A27" s="23"/>
      <c r="B27" s="110"/>
      <c r="C27" s="110"/>
      <c r="D27" s="110"/>
      <c r="E27" s="110"/>
      <c r="F27" s="110"/>
      <c r="G27" s="110"/>
      <c r="H27" s="5"/>
    </row>
    <row r="28" spans="1:8" ht="12.75">
      <c r="A28" s="23"/>
      <c r="B28" s="110"/>
      <c r="C28" s="110"/>
      <c r="D28" s="110"/>
      <c r="E28" s="110"/>
      <c r="F28" s="110"/>
      <c r="G28" s="110"/>
      <c r="H28" s="5"/>
    </row>
    <row r="29" spans="1:8" ht="12.75">
      <c r="A29" s="23"/>
      <c r="B29" s="110"/>
      <c r="C29" s="110"/>
      <c r="D29" s="110"/>
      <c r="E29" s="110"/>
      <c r="F29" s="110"/>
      <c r="G29" s="110"/>
      <c r="H29" s="5"/>
    </row>
    <row r="30" spans="1:8" ht="12.75">
      <c r="A30" s="23"/>
      <c r="B30" s="110"/>
      <c r="C30" s="110"/>
      <c r="D30" s="110"/>
      <c r="E30" s="110"/>
      <c r="F30" s="110"/>
      <c r="G30" s="110"/>
      <c r="H30" s="5"/>
    </row>
    <row r="31" spans="1:8" ht="12.75">
      <c r="A31" s="23"/>
      <c r="B31" s="110"/>
      <c r="C31" s="110"/>
      <c r="D31" s="110"/>
      <c r="E31" s="110"/>
      <c r="F31" s="110"/>
      <c r="G31" s="110"/>
      <c r="H31" s="5"/>
    </row>
    <row r="32" spans="1:9" ht="12.75">
      <c r="A32" s="23"/>
      <c r="B32" s="110"/>
      <c r="C32" s="110"/>
      <c r="D32" s="110"/>
      <c r="E32" s="110"/>
      <c r="F32" s="110"/>
      <c r="G32" s="110"/>
      <c r="H32" s="5"/>
      <c r="I32" s="1"/>
    </row>
    <row r="33" spans="1:8" ht="12.75">
      <c r="A33" s="23"/>
      <c r="B33" s="110"/>
      <c r="C33" s="110"/>
      <c r="D33" s="110"/>
      <c r="E33" s="110"/>
      <c r="F33" s="110"/>
      <c r="G33" s="110"/>
      <c r="H33" s="5"/>
    </row>
    <row r="34" spans="1:8" ht="12.75">
      <c r="A34" s="23"/>
      <c r="B34" s="110"/>
      <c r="C34" s="110"/>
      <c r="D34" s="110"/>
      <c r="E34" s="110"/>
      <c r="F34" s="110"/>
      <c r="G34" s="110"/>
      <c r="H34" s="5"/>
    </row>
    <row r="35" spans="1:8" ht="12.75">
      <c r="A35" s="139"/>
      <c r="B35" s="112"/>
      <c r="C35" s="112"/>
      <c r="D35" s="112"/>
      <c r="E35" s="112"/>
      <c r="F35" s="112"/>
      <c r="G35" s="112"/>
      <c r="H35" s="5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</sheetData>
  <sheetProtection/>
  <mergeCells count="3">
    <mergeCell ref="A3:O3"/>
    <mergeCell ref="A8:A9"/>
    <mergeCell ref="N7:O7"/>
  </mergeCells>
  <printOptions/>
  <pageMargins left="0.75" right="0.75" top="1" bottom="1" header="0.5" footer="0.5"/>
  <pageSetup horizontalDpi="600" verticalDpi="600" orientation="landscape" paperSize="9" scale="42" r:id="rId1"/>
  <headerFooter alignWithMargins="0">
    <oddHeader>&amp;R9/1. sz. melléklet
.../2012. (...) Egyek Önk.</oddHeader>
  </headerFooter>
  <colBreaks count="1" manualBreakCount="1">
    <brk id="15" max="5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26"/>
  <sheetViews>
    <sheetView view="pageLayout" workbookViewId="0" topLeftCell="A1">
      <selection activeCell="B8" sqref="B8"/>
    </sheetView>
  </sheetViews>
  <sheetFormatPr defaultColWidth="9.00390625" defaultRowHeight="12.75"/>
  <cols>
    <col min="1" max="1" width="50.25390625" style="0" customWidth="1"/>
    <col min="2" max="2" width="15.25390625" style="0" customWidth="1"/>
    <col min="3" max="3" width="15.125" style="0" customWidth="1"/>
    <col min="4" max="5" width="13.75390625" style="0" customWidth="1"/>
    <col min="6" max="6" width="12.875" style="0" customWidth="1"/>
    <col min="7" max="7" width="13.875" style="0" customWidth="1"/>
    <col min="8" max="8" width="11.625" style="0" customWidth="1"/>
    <col min="9" max="9" width="11.75390625" style="0" customWidth="1"/>
    <col min="10" max="10" width="11.625" style="0" customWidth="1"/>
    <col min="11" max="11" width="15.00390625" style="0" customWidth="1"/>
    <col min="12" max="12" width="11.75390625" style="0" customWidth="1"/>
    <col min="13" max="13" width="12.875" style="0" customWidth="1"/>
    <col min="14" max="14" width="14.375" style="0" customWidth="1"/>
  </cols>
  <sheetData>
    <row r="1" spans="1:14" ht="15.75" customHeight="1">
      <c r="A1" s="552" t="s">
        <v>443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ht="12.75">
      <c r="A2" s="552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</row>
    <row r="3" spans="1:14" ht="15.75">
      <c r="A3" s="433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</row>
    <row r="4" spans="1:14" ht="15.75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</row>
    <row r="5" spans="1:14" ht="16.5" thickBot="1">
      <c r="A5" s="433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 t="s">
        <v>13</v>
      </c>
      <c r="N5" s="433"/>
    </row>
    <row r="6" spans="1:14" ht="95.25" thickBot="1">
      <c r="A6" s="553" t="s">
        <v>70</v>
      </c>
      <c r="B6" s="277" t="s">
        <v>444</v>
      </c>
      <c r="C6" s="277" t="s">
        <v>327</v>
      </c>
      <c r="D6" s="277" t="s">
        <v>72</v>
      </c>
      <c r="E6" s="277" t="s">
        <v>73</v>
      </c>
      <c r="F6" s="277" t="s">
        <v>196</v>
      </c>
      <c r="G6" s="277" t="s">
        <v>74</v>
      </c>
      <c r="H6" s="278" t="s">
        <v>76</v>
      </c>
      <c r="I6" s="277" t="s">
        <v>75</v>
      </c>
      <c r="J6" s="277" t="s">
        <v>102</v>
      </c>
      <c r="K6" s="277" t="s">
        <v>77</v>
      </c>
      <c r="L6" s="277" t="s">
        <v>78</v>
      </c>
      <c r="M6" s="277" t="s">
        <v>16</v>
      </c>
      <c r="N6" s="279" t="s">
        <v>35</v>
      </c>
    </row>
    <row r="7" spans="1:14" ht="19.5" customHeight="1" thickBot="1">
      <c r="A7" s="554"/>
      <c r="B7" s="280" t="s">
        <v>301</v>
      </c>
      <c r="C7" s="280" t="s">
        <v>301</v>
      </c>
      <c r="D7" s="280" t="s">
        <v>301</v>
      </c>
      <c r="E7" s="280" t="s">
        <v>301</v>
      </c>
      <c r="F7" s="280" t="s">
        <v>301</v>
      </c>
      <c r="G7" s="280" t="s">
        <v>301</v>
      </c>
      <c r="H7" s="280" t="s">
        <v>301</v>
      </c>
      <c r="I7" s="280" t="s">
        <v>301</v>
      </c>
      <c r="J7" s="280" t="s">
        <v>301</v>
      </c>
      <c r="K7" s="280" t="s">
        <v>301</v>
      </c>
      <c r="L7" s="280" t="s">
        <v>301</v>
      </c>
      <c r="M7" s="280" t="s">
        <v>301</v>
      </c>
      <c r="N7" s="280" t="s">
        <v>301</v>
      </c>
    </row>
    <row r="8" spans="1:14" ht="16.5" thickBot="1">
      <c r="A8" s="281" t="s">
        <v>426</v>
      </c>
      <c r="B8" s="282"/>
      <c r="C8" s="282"/>
      <c r="D8" s="282">
        <v>26999</v>
      </c>
      <c r="E8" s="283"/>
      <c r="F8" s="282"/>
      <c r="G8" s="283"/>
      <c r="H8" s="284"/>
      <c r="I8" s="283"/>
      <c r="J8" s="283"/>
      <c r="K8" s="283"/>
      <c r="L8" s="283"/>
      <c r="M8" s="283"/>
      <c r="N8" s="285">
        <f>SUM(B8:M8)</f>
        <v>26999</v>
      </c>
    </row>
    <row r="9" spans="1:14" ht="16.5" thickBot="1">
      <c r="A9" s="281" t="s">
        <v>427</v>
      </c>
      <c r="B9" s="282">
        <v>66265</v>
      </c>
      <c r="C9" s="282">
        <v>16117</v>
      </c>
      <c r="D9" s="282">
        <v>16065</v>
      </c>
      <c r="E9" s="283"/>
      <c r="F9" s="282"/>
      <c r="G9" s="283">
        <v>3863</v>
      </c>
      <c r="H9" s="284">
        <v>1433</v>
      </c>
      <c r="I9" s="283"/>
      <c r="J9" s="283">
        <v>799</v>
      </c>
      <c r="K9" s="286"/>
      <c r="L9" s="283"/>
      <c r="M9" s="283"/>
      <c r="N9" s="285">
        <f>SUM(B9:M9)</f>
        <v>104542</v>
      </c>
    </row>
    <row r="10" spans="1:14" ht="16.5" thickBot="1">
      <c r="A10" s="281" t="s">
        <v>428</v>
      </c>
      <c r="B10" s="282">
        <v>83</v>
      </c>
      <c r="C10" s="282">
        <v>23</v>
      </c>
      <c r="D10" s="282"/>
      <c r="E10" s="283"/>
      <c r="F10" s="282"/>
      <c r="G10" s="283"/>
      <c r="H10" s="284"/>
      <c r="I10" s="283"/>
      <c r="J10" s="283"/>
      <c r="K10" s="283"/>
      <c r="L10" s="283"/>
      <c r="M10" s="283"/>
      <c r="N10" s="285">
        <f aca="true" t="shared" si="0" ref="N10:N24">SUM(B10:M10)</f>
        <v>106</v>
      </c>
    </row>
    <row r="11" spans="1:14" ht="16.5" thickBot="1">
      <c r="A11" s="281" t="s">
        <v>429</v>
      </c>
      <c r="B11" s="282">
        <v>1682</v>
      </c>
      <c r="C11" s="282">
        <v>454</v>
      </c>
      <c r="D11" s="282"/>
      <c r="E11" s="283"/>
      <c r="F11" s="282"/>
      <c r="G11" s="283"/>
      <c r="H11" s="283"/>
      <c r="I11" s="283"/>
      <c r="J11" s="283"/>
      <c r="K11" s="283"/>
      <c r="L11" s="283"/>
      <c r="M11" s="283"/>
      <c r="N11" s="285">
        <f t="shared" si="0"/>
        <v>2136</v>
      </c>
    </row>
    <row r="12" spans="1:14" s="81" customFormat="1" ht="16.5" thickBot="1">
      <c r="A12" s="287" t="s">
        <v>430</v>
      </c>
      <c r="B12" s="288">
        <f>SUM(B8:B11)</f>
        <v>68030</v>
      </c>
      <c r="C12" s="288">
        <f aca="true" t="shared" si="1" ref="C12:N12">SUM(C8:C11)</f>
        <v>16594</v>
      </c>
      <c r="D12" s="288">
        <f t="shared" si="1"/>
        <v>43064</v>
      </c>
      <c r="E12" s="289">
        <f t="shared" si="1"/>
        <v>0</v>
      </c>
      <c r="F12" s="288">
        <f t="shared" si="1"/>
        <v>0</v>
      </c>
      <c r="G12" s="289">
        <f t="shared" si="1"/>
        <v>3863</v>
      </c>
      <c r="H12" s="289">
        <f t="shared" si="1"/>
        <v>1433</v>
      </c>
      <c r="I12" s="289">
        <f t="shared" si="1"/>
        <v>0</v>
      </c>
      <c r="J12" s="289">
        <f t="shared" si="1"/>
        <v>799</v>
      </c>
      <c r="K12" s="289">
        <f t="shared" si="1"/>
        <v>0</v>
      </c>
      <c r="L12" s="289">
        <f t="shared" si="1"/>
        <v>0</v>
      </c>
      <c r="M12" s="289">
        <f t="shared" si="1"/>
        <v>0</v>
      </c>
      <c r="N12" s="288">
        <f t="shared" si="1"/>
        <v>133783</v>
      </c>
    </row>
    <row r="13" spans="1:14" ht="16.5" thickBot="1">
      <c r="A13" s="281" t="s">
        <v>431</v>
      </c>
      <c r="B13" s="282"/>
      <c r="C13" s="282"/>
      <c r="D13" s="282">
        <v>40013</v>
      </c>
      <c r="E13" s="283"/>
      <c r="F13" s="282"/>
      <c r="G13" s="283"/>
      <c r="H13" s="284"/>
      <c r="I13" s="283"/>
      <c r="J13" s="283"/>
      <c r="K13" s="283"/>
      <c r="L13" s="283"/>
      <c r="M13" s="283"/>
      <c r="N13" s="285">
        <f t="shared" si="0"/>
        <v>40013</v>
      </c>
    </row>
    <row r="14" spans="1:14" ht="16.5" thickBot="1">
      <c r="A14" s="281" t="s">
        <v>432</v>
      </c>
      <c r="B14" s="282">
        <v>28846</v>
      </c>
      <c r="C14" s="282">
        <v>7202</v>
      </c>
      <c r="D14" s="282">
        <v>9562</v>
      </c>
      <c r="E14" s="283"/>
      <c r="F14" s="282"/>
      <c r="G14" s="283">
        <v>5726</v>
      </c>
      <c r="H14" s="284">
        <v>1389</v>
      </c>
      <c r="I14" s="283"/>
      <c r="J14" s="283"/>
      <c r="K14" s="283"/>
      <c r="L14" s="283"/>
      <c r="M14" s="283"/>
      <c r="N14" s="285">
        <f t="shared" si="0"/>
        <v>52725</v>
      </c>
    </row>
    <row r="15" spans="1:14" ht="16.5" thickBot="1">
      <c r="A15" s="281" t="s">
        <v>433</v>
      </c>
      <c r="B15" s="282">
        <v>943</v>
      </c>
      <c r="C15" s="282">
        <v>252</v>
      </c>
      <c r="D15" s="282"/>
      <c r="E15" s="283"/>
      <c r="F15" s="282"/>
      <c r="G15" s="283"/>
      <c r="H15" s="284"/>
      <c r="I15" s="283"/>
      <c r="J15" s="283"/>
      <c r="K15" s="283"/>
      <c r="L15" s="283"/>
      <c r="M15" s="283"/>
      <c r="N15" s="285">
        <f t="shared" si="0"/>
        <v>1195</v>
      </c>
    </row>
    <row r="16" spans="1:14" ht="16.5" thickBot="1">
      <c r="A16" s="281" t="s">
        <v>434</v>
      </c>
      <c r="B16" s="282">
        <v>36952</v>
      </c>
      <c r="C16" s="282">
        <v>8895</v>
      </c>
      <c r="D16" s="282">
        <v>18477</v>
      </c>
      <c r="E16" s="283"/>
      <c r="F16" s="282">
        <v>4456</v>
      </c>
      <c r="G16" s="283">
        <v>7183</v>
      </c>
      <c r="H16" s="284">
        <v>2544</v>
      </c>
      <c r="I16" s="283"/>
      <c r="J16" s="283">
        <v>2061</v>
      </c>
      <c r="K16" s="283"/>
      <c r="L16" s="283"/>
      <c r="M16" s="283"/>
      <c r="N16" s="285">
        <f t="shared" si="0"/>
        <v>80568</v>
      </c>
    </row>
    <row r="17" spans="1:14" ht="16.5" thickBot="1">
      <c r="A17" s="290" t="s">
        <v>435</v>
      </c>
      <c r="B17" s="291">
        <v>2841</v>
      </c>
      <c r="C17" s="282">
        <v>726</v>
      </c>
      <c r="D17" s="282"/>
      <c r="E17" s="282"/>
      <c r="F17" s="282"/>
      <c r="G17" s="282"/>
      <c r="H17" s="292"/>
      <c r="I17" s="282"/>
      <c r="J17" s="282"/>
      <c r="K17" s="282"/>
      <c r="L17" s="282"/>
      <c r="M17" s="282"/>
      <c r="N17" s="285">
        <f t="shared" si="0"/>
        <v>3567</v>
      </c>
    </row>
    <row r="18" spans="1:14" ht="16.5" thickBot="1">
      <c r="A18" s="290" t="s">
        <v>445</v>
      </c>
      <c r="B18" s="282">
        <v>9141</v>
      </c>
      <c r="C18" s="282">
        <v>2388</v>
      </c>
      <c r="D18" s="282">
        <v>3396</v>
      </c>
      <c r="E18" s="282"/>
      <c r="F18" s="282"/>
      <c r="G18" s="282">
        <v>348</v>
      </c>
      <c r="H18" s="292"/>
      <c r="I18" s="282"/>
      <c r="J18" s="282"/>
      <c r="K18" s="282"/>
      <c r="L18" s="282"/>
      <c r="M18" s="282"/>
      <c r="N18" s="285">
        <f t="shared" si="0"/>
        <v>15273</v>
      </c>
    </row>
    <row r="19" spans="1:14" s="82" customFormat="1" ht="16.5" thickBot="1">
      <c r="A19" s="287" t="s">
        <v>437</v>
      </c>
      <c r="B19" s="288">
        <f aca="true" t="shared" si="2" ref="B19:N19">SUM(B13:B18)</f>
        <v>78723</v>
      </c>
      <c r="C19" s="288">
        <f t="shared" si="2"/>
        <v>19463</v>
      </c>
      <c r="D19" s="288">
        <f t="shared" si="2"/>
        <v>71448</v>
      </c>
      <c r="E19" s="289">
        <f t="shared" si="2"/>
        <v>0</v>
      </c>
      <c r="F19" s="288">
        <f t="shared" si="2"/>
        <v>4456</v>
      </c>
      <c r="G19" s="289">
        <f t="shared" si="2"/>
        <v>13257</v>
      </c>
      <c r="H19" s="289">
        <f t="shared" si="2"/>
        <v>3933</v>
      </c>
      <c r="I19" s="289">
        <f t="shared" si="2"/>
        <v>0</v>
      </c>
      <c r="J19" s="289">
        <f t="shared" si="2"/>
        <v>2061</v>
      </c>
      <c r="K19" s="289">
        <f t="shared" si="2"/>
        <v>0</v>
      </c>
      <c r="L19" s="289">
        <f t="shared" si="2"/>
        <v>0</v>
      </c>
      <c r="M19" s="289">
        <f t="shared" si="2"/>
        <v>0</v>
      </c>
      <c r="N19" s="288">
        <f t="shared" si="2"/>
        <v>193341</v>
      </c>
    </row>
    <row r="20" spans="1:14" s="82" customFormat="1" ht="16.5" thickBot="1">
      <c r="A20" s="287" t="s">
        <v>438</v>
      </c>
      <c r="B20" s="288"/>
      <c r="C20" s="288"/>
      <c r="D20" s="288">
        <v>498</v>
      </c>
      <c r="E20" s="289"/>
      <c r="F20" s="288"/>
      <c r="G20" s="289"/>
      <c r="H20" s="289"/>
      <c r="I20" s="289"/>
      <c r="J20" s="289"/>
      <c r="K20" s="289"/>
      <c r="L20" s="289"/>
      <c r="M20" s="289"/>
      <c r="N20" s="285">
        <f t="shared" si="0"/>
        <v>498</v>
      </c>
    </row>
    <row r="21" spans="1:14" ht="16.5" thickBot="1">
      <c r="A21" s="281" t="s">
        <v>439</v>
      </c>
      <c r="B21" s="282">
        <v>4959</v>
      </c>
      <c r="C21" s="282">
        <v>1218</v>
      </c>
      <c r="D21" s="282">
        <v>3894</v>
      </c>
      <c r="E21" s="283"/>
      <c r="F21" s="282"/>
      <c r="G21" s="283"/>
      <c r="H21" s="284"/>
      <c r="I21" s="283"/>
      <c r="J21" s="283"/>
      <c r="K21" s="283"/>
      <c r="L21" s="283"/>
      <c r="M21" s="283"/>
      <c r="N21" s="285">
        <f t="shared" si="0"/>
        <v>10071</v>
      </c>
    </row>
    <row r="22" spans="1:14" ht="16.5" thickBot="1">
      <c r="A22" s="281" t="s">
        <v>440</v>
      </c>
      <c r="B22" s="282"/>
      <c r="C22" s="282"/>
      <c r="D22" s="282">
        <v>69</v>
      </c>
      <c r="E22" s="283"/>
      <c r="F22" s="282"/>
      <c r="G22" s="283"/>
      <c r="H22" s="284"/>
      <c r="I22" s="283"/>
      <c r="J22" s="283"/>
      <c r="K22" s="283"/>
      <c r="L22" s="283"/>
      <c r="M22" s="283"/>
      <c r="N22" s="285">
        <f t="shared" si="0"/>
        <v>69</v>
      </c>
    </row>
    <row r="23" spans="1:14" ht="16.5" thickBot="1">
      <c r="A23" s="281" t="s">
        <v>533</v>
      </c>
      <c r="B23" s="282">
        <v>69</v>
      </c>
      <c r="C23" s="282">
        <v>17</v>
      </c>
      <c r="D23" s="282">
        <v>915</v>
      </c>
      <c r="E23" s="283"/>
      <c r="F23" s="282"/>
      <c r="G23" s="283"/>
      <c r="H23" s="284"/>
      <c r="I23" s="283"/>
      <c r="J23" s="283"/>
      <c r="K23" s="283"/>
      <c r="L23" s="283"/>
      <c r="M23" s="283"/>
      <c r="N23" s="285">
        <f t="shared" si="0"/>
        <v>1001</v>
      </c>
    </row>
    <row r="24" spans="1:14" ht="16.5" thickBot="1">
      <c r="A24" s="281" t="s">
        <v>441</v>
      </c>
      <c r="B24" s="282">
        <v>4596</v>
      </c>
      <c r="C24" s="282">
        <v>1096</v>
      </c>
      <c r="D24" s="282">
        <v>2453</v>
      </c>
      <c r="E24" s="283"/>
      <c r="F24" s="282"/>
      <c r="G24" s="283"/>
      <c r="H24" s="284"/>
      <c r="I24" s="283"/>
      <c r="J24" s="283">
        <v>400</v>
      </c>
      <c r="K24" s="283"/>
      <c r="L24" s="283"/>
      <c r="M24" s="283"/>
      <c r="N24" s="285">
        <f t="shared" si="0"/>
        <v>8545</v>
      </c>
    </row>
    <row r="25" spans="1:14" s="82" customFormat="1" ht="16.5" thickBot="1">
      <c r="A25" s="293" t="s">
        <v>442</v>
      </c>
      <c r="B25" s="288">
        <f>SUM(B21:B24)</f>
        <v>9624</v>
      </c>
      <c r="C25" s="288">
        <f aca="true" t="shared" si="3" ref="C25:N25">SUM(C21:C24)</f>
        <v>2331</v>
      </c>
      <c r="D25" s="288">
        <f t="shared" si="3"/>
        <v>7331</v>
      </c>
      <c r="E25" s="289">
        <f t="shared" si="3"/>
        <v>0</v>
      </c>
      <c r="F25" s="288">
        <f t="shared" si="3"/>
        <v>0</v>
      </c>
      <c r="G25" s="289">
        <f t="shared" si="3"/>
        <v>0</v>
      </c>
      <c r="H25" s="289">
        <f t="shared" si="3"/>
        <v>0</v>
      </c>
      <c r="I25" s="289">
        <f t="shared" si="3"/>
        <v>0</v>
      </c>
      <c r="J25" s="289">
        <f t="shared" si="3"/>
        <v>400</v>
      </c>
      <c r="K25" s="289">
        <f t="shared" si="3"/>
        <v>0</v>
      </c>
      <c r="L25" s="289">
        <f t="shared" si="3"/>
        <v>0</v>
      </c>
      <c r="M25" s="289">
        <f t="shared" si="3"/>
        <v>0</v>
      </c>
      <c r="N25" s="288">
        <f t="shared" si="3"/>
        <v>19686</v>
      </c>
    </row>
    <row r="26" spans="1:14" ht="16.5" thickBot="1">
      <c r="A26" s="294" t="s">
        <v>15</v>
      </c>
      <c r="B26" s="295">
        <f>B12+B19+B25+B20</f>
        <v>156377</v>
      </c>
      <c r="C26" s="295">
        <f aca="true" t="shared" si="4" ref="C26:N26">C12+C19+C25+C20</f>
        <v>38388</v>
      </c>
      <c r="D26" s="295">
        <f t="shared" si="4"/>
        <v>122341</v>
      </c>
      <c r="E26" s="295">
        <f t="shared" si="4"/>
        <v>0</v>
      </c>
      <c r="F26" s="295">
        <f t="shared" si="4"/>
        <v>4456</v>
      </c>
      <c r="G26" s="295">
        <f t="shared" si="4"/>
        <v>17120</v>
      </c>
      <c r="H26" s="295">
        <f t="shared" si="4"/>
        <v>5366</v>
      </c>
      <c r="I26" s="295">
        <f t="shared" si="4"/>
        <v>0</v>
      </c>
      <c r="J26" s="295">
        <f t="shared" si="4"/>
        <v>3260</v>
      </c>
      <c r="K26" s="295">
        <f t="shared" si="4"/>
        <v>0</v>
      </c>
      <c r="L26" s="295">
        <f t="shared" si="4"/>
        <v>0</v>
      </c>
      <c r="M26" s="295">
        <f t="shared" si="4"/>
        <v>0</v>
      </c>
      <c r="N26" s="295">
        <f t="shared" si="4"/>
        <v>347308</v>
      </c>
    </row>
  </sheetData>
  <sheetProtection/>
  <mergeCells count="2">
    <mergeCell ref="A1:N2"/>
    <mergeCell ref="A6:A7"/>
  </mergeCells>
  <printOptions/>
  <pageMargins left="0.75" right="0.75" top="1" bottom="1" header="0.5" footer="0.5"/>
  <pageSetup horizontalDpi="600" verticalDpi="600" orientation="landscape" paperSize="9" scale="59" r:id="rId1"/>
  <headerFooter alignWithMargins="0">
    <oddHeader>&amp;R6/1. sz. melléklet
...../2012.(V.31.) Egyek Önk.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K42"/>
  <sheetViews>
    <sheetView workbookViewId="0" topLeftCell="A10">
      <selection activeCell="O12" sqref="O12"/>
    </sheetView>
  </sheetViews>
  <sheetFormatPr defaultColWidth="9.00390625" defaultRowHeight="12.75"/>
  <cols>
    <col min="3" max="3" width="34.00390625" style="3" customWidth="1"/>
    <col min="4" max="4" width="16.125" style="3" customWidth="1"/>
    <col min="5" max="5" width="37.00390625" style="3" customWidth="1"/>
    <col min="6" max="6" width="16.25390625" style="3" customWidth="1"/>
  </cols>
  <sheetData>
    <row r="2" spans="1:11" ht="15.75">
      <c r="A2" s="495" t="s">
        <v>40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</row>
    <row r="3" spans="3:10" ht="15.75">
      <c r="C3" s="452"/>
      <c r="D3" s="452"/>
      <c r="E3" s="452"/>
      <c r="F3" s="433"/>
      <c r="G3" s="434"/>
      <c r="H3" s="434"/>
      <c r="I3" s="434"/>
      <c r="J3" s="434"/>
    </row>
    <row r="4" spans="3:10" ht="15.75">
      <c r="C4" s="452"/>
      <c r="D4" s="452"/>
      <c r="E4" s="433"/>
      <c r="F4" s="433"/>
      <c r="G4" s="434"/>
      <c r="H4" s="434"/>
      <c r="I4" s="434"/>
      <c r="J4" s="434"/>
    </row>
    <row r="5" spans="3:10" ht="16.5" thickBot="1">
      <c r="C5" s="433"/>
      <c r="D5" s="433"/>
      <c r="E5" s="555" t="s">
        <v>13</v>
      </c>
      <c r="F5" s="555"/>
      <c r="G5" s="434"/>
      <c r="H5" s="434"/>
      <c r="I5" s="434"/>
      <c r="J5" s="434"/>
    </row>
    <row r="6" spans="3:10" ht="15.75">
      <c r="C6" s="453"/>
      <c r="D6" s="454" t="s">
        <v>300</v>
      </c>
      <c r="E6" s="453"/>
      <c r="F6" s="455" t="s">
        <v>300</v>
      </c>
      <c r="G6" s="434"/>
      <c r="H6" s="434"/>
      <c r="I6" s="434"/>
      <c r="J6" s="434"/>
    </row>
    <row r="7" spans="3:10" ht="15.75">
      <c r="C7" s="456" t="s">
        <v>20</v>
      </c>
      <c r="D7" s="457" t="s">
        <v>446</v>
      </c>
      <c r="E7" s="456" t="s">
        <v>21</v>
      </c>
      <c r="F7" s="456" t="s">
        <v>446</v>
      </c>
      <c r="G7" s="434"/>
      <c r="H7" s="434"/>
      <c r="I7" s="434"/>
      <c r="J7" s="434"/>
    </row>
    <row r="8" spans="3:10" ht="16.5" thickBot="1">
      <c r="C8" s="458"/>
      <c r="D8" s="459" t="s">
        <v>17</v>
      </c>
      <c r="E8" s="460"/>
      <c r="F8" s="460" t="s">
        <v>17</v>
      </c>
      <c r="G8" s="434"/>
      <c r="H8" s="434"/>
      <c r="I8" s="434"/>
      <c r="J8" s="434"/>
    </row>
    <row r="9" spans="3:10" ht="15.75">
      <c r="C9" s="461"/>
      <c r="D9" s="462"/>
      <c r="E9" s="456"/>
      <c r="F9" s="453"/>
      <c r="G9" s="434"/>
      <c r="H9" s="434"/>
      <c r="I9" s="434"/>
      <c r="J9" s="434"/>
    </row>
    <row r="10" spans="3:10" ht="16.5" thickBot="1">
      <c r="C10" s="463" t="s">
        <v>22</v>
      </c>
      <c r="D10" s="464"/>
      <c r="E10" s="465" t="s">
        <v>2</v>
      </c>
      <c r="F10" s="466"/>
      <c r="G10" s="434"/>
      <c r="H10" s="434"/>
      <c r="I10" s="434"/>
      <c r="J10" s="434"/>
    </row>
    <row r="11" spans="3:10" ht="15.75">
      <c r="C11" s="467" t="s">
        <v>19</v>
      </c>
      <c r="D11" s="468">
        <v>276450</v>
      </c>
      <c r="E11" s="469" t="s">
        <v>361</v>
      </c>
      <c r="F11" s="468">
        <v>28660</v>
      </c>
      <c r="G11" s="434"/>
      <c r="H11" s="434"/>
      <c r="I11" s="434"/>
      <c r="J11" s="434"/>
    </row>
    <row r="12" spans="3:10" ht="25.5" customHeight="1">
      <c r="C12" s="470" t="s">
        <v>326</v>
      </c>
      <c r="D12" s="471">
        <v>68311</v>
      </c>
      <c r="E12" s="472" t="s">
        <v>406</v>
      </c>
      <c r="F12" s="471">
        <v>240053</v>
      </c>
      <c r="G12" s="434"/>
      <c r="H12" s="434"/>
      <c r="I12" s="434"/>
      <c r="J12" s="434"/>
    </row>
    <row r="13" spans="3:10" ht="15.75">
      <c r="C13" s="473" t="s">
        <v>23</v>
      </c>
      <c r="D13" s="471">
        <v>249292</v>
      </c>
      <c r="E13" s="472" t="s">
        <v>358</v>
      </c>
      <c r="F13" s="471">
        <v>418329</v>
      </c>
      <c r="G13" s="474"/>
      <c r="H13" s="475"/>
      <c r="I13" s="474"/>
      <c r="J13" s="434"/>
    </row>
    <row r="14" spans="3:10" ht="15.75">
      <c r="C14" s="473" t="s">
        <v>24</v>
      </c>
      <c r="D14" s="471">
        <v>363</v>
      </c>
      <c r="E14" s="476" t="s">
        <v>108</v>
      </c>
      <c r="F14" s="471">
        <v>72553</v>
      </c>
      <c r="G14" s="434"/>
      <c r="H14" s="434"/>
      <c r="I14" s="434"/>
      <c r="J14" s="434"/>
    </row>
    <row r="15" spans="3:10" ht="15.75">
      <c r="C15" s="473" t="s">
        <v>109</v>
      </c>
      <c r="D15" s="471">
        <v>21764</v>
      </c>
      <c r="E15" s="472" t="s">
        <v>237</v>
      </c>
      <c r="F15" s="471">
        <v>1032</v>
      </c>
      <c r="G15" s="434"/>
      <c r="H15" s="434"/>
      <c r="I15" s="477"/>
      <c r="J15" s="434"/>
    </row>
    <row r="16" spans="3:10" ht="39" customHeight="1">
      <c r="C16" s="470" t="s">
        <v>419</v>
      </c>
      <c r="D16" s="471">
        <v>427783</v>
      </c>
      <c r="E16" s="472" t="s">
        <v>421</v>
      </c>
      <c r="F16" s="471">
        <v>427783</v>
      </c>
      <c r="G16" s="434"/>
      <c r="H16" s="434"/>
      <c r="I16" s="477"/>
      <c r="J16" s="434"/>
    </row>
    <row r="17" spans="3:10" ht="15.75">
      <c r="C17" s="473" t="s">
        <v>233</v>
      </c>
      <c r="D17" s="471">
        <v>64494</v>
      </c>
      <c r="E17" s="472" t="s">
        <v>234</v>
      </c>
      <c r="F17" s="471">
        <v>34343</v>
      </c>
      <c r="G17" s="434"/>
      <c r="H17" s="434"/>
      <c r="I17" s="434"/>
      <c r="J17" s="434"/>
    </row>
    <row r="18" spans="3:10" ht="15.75">
      <c r="C18" s="473" t="s">
        <v>25</v>
      </c>
      <c r="D18" s="471">
        <v>188829</v>
      </c>
      <c r="E18" s="472" t="s">
        <v>37</v>
      </c>
      <c r="F18" s="478">
        <v>144680</v>
      </c>
      <c r="G18" s="434"/>
      <c r="H18" s="434"/>
      <c r="I18" s="434"/>
      <c r="J18" s="434"/>
    </row>
    <row r="19" spans="3:10" ht="12.75" customHeight="1">
      <c r="C19" s="473" t="s">
        <v>0</v>
      </c>
      <c r="D19" s="471">
        <v>1230</v>
      </c>
      <c r="E19" s="472" t="s">
        <v>199</v>
      </c>
      <c r="F19" s="471"/>
      <c r="G19" s="434"/>
      <c r="H19" s="434"/>
      <c r="I19" s="434"/>
      <c r="J19" s="434"/>
    </row>
    <row r="20" spans="3:10" ht="28.5" customHeight="1">
      <c r="C20" s="473" t="s">
        <v>236</v>
      </c>
      <c r="D20" s="471"/>
      <c r="E20" s="479" t="s">
        <v>313</v>
      </c>
      <c r="F20" s="471">
        <v>12588</v>
      </c>
      <c r="G20" s="434"/>
      <c r="H20" s="434"/>
      <c r="I20" s="434"/>
      <c r="J20" s="434"/>
    </row>
    <row r="21" spans="3:10" ht="15.75">
      <c r="C21" s="473" t="s">
        <v>203</v>
      </c>
      <c r="D21" s="471">
        <v>81141</v>
      </c>
      <c r="E21" s="472" t="s">
        <v>407</v>
      </c>
      <c r="F21" s="471">
        <v>120</v>
      </c>
      <c r="G21" s="434"/>
      <c r="H21" s="434"/>
      <c r="I21" s="434"/>
      <c r="J21" s="434"/>
    </row>
    <row r="22" spans="3:10" ht="16.5" thickBot="1">
      <c r="C22" s="480"/>
      <c r="D22" s="481"/>
      <c r="E22" s="482"/>
      <c r="F22" s="481"/>
      <c r="G22" s="434"/>
      <c r="H22" s="434"/>
      <c r="I22" s="434"/>
      <c r="J22" s="434"/>
    </row>
    <row r="23" spans="3:10" ht="16.5" thickBot="1">
      <c r="C23" s="483" t="s">
        <v>26</v>
      </c>
      <c r="D23" s="484">
        <f>SUM(D11:D22)</f>
        <v>1379657</v>
      </c>
      <c r="E23" s="485" t="s">
        <v>27</v>
      </c>
      <c r="F23" s="485">
        <f>SUM(F11:F22)</f>
        <v>1380141</v>
      </c>
      <c r="G23" s="434"/>
      <c r="H23" s="434"/>
      <c r="I23" s="434"/>
      <c r="J23" s="434"/>
    </row>
    <row r="24" spans="3:10" ht="15.75">
      <c r="C24" s="486"/>
      <c r="D24" s="487"/>
      <c r="E24" s="488"/>
      <c r="F24" s="488"/>
      <c r="G24" s="434"/>
      <c r="H24" s="434"/>
      <c r="I24" s="434"/>
      <c r="J24" s="434"/>
    </row>
    <row r="25" spans="3:10" ht="16.5" thickBot="1">
      <c r="C25" s="463" t="s">
        <v>28</v>
      </c>
      <c r="D25" s="487"/>
      <c r="E25" s="489" t="s">
        <v>29</v>
      </c>
      <c r="F25" s="488"/>
      <c r="G25" s="434"/>
      <c r="H25" s="434"/>
      <c r="I25" s="434"/>
      <c r="J25" s="434"/>
    </row>
    <row r="26" spans="3:10" ht="15.75">
      <c r="C26" s="490"/>
      <c r="D26" s="468"/>
      <c r="E26" s="491" t="s">
        <v>314</v>
      </c>
      <c r="F26" s="468">
        <v>1037</v>
      </c>
      <c r="G26" s="434"/>
      <c r="H26" s="434"/>
      <c r="I26" s="434"/>
      <c r="J26" s="434"/>
    </row>
    <row r="27" spans="3:10" ht="15.75">
      <c r="C27" s="473" t="s">
        <v>38</v>
      </c>
      <c r="D27" s="471">
        <v>382067</v>
      </c>
      <c r="E27" s="472" t="s">
        <v>408</v>
      </c>
      <c r="F27" s="471"/>
      <c r="G27" s="434"/>
      <c r="H27" s="434"/>
      <c r="I27" s="434"/>
      <c r="J27" s="434"/>
    </row>
    <row r="28" spans="3:10" ht="15.75">
      <c r="C28" s="473" t="s">
        <v>110</v>
      </c>
      <c r="D28" s="471">
        <v>13469</v>
      </c>
      <c r="E28" s="472" t="s">
        <v>29</v>
      </c>
      <c r="F28" s="471">
        <v>350</v>
      </c>
      <c r="G28" s="434"/>
      <c r="H28" s="434"/>
      <c r="I28" s="434"/>
      <c r="J28" s="434"/>
    </row>
    <row r="29" spans="3:10" ht="15.75">
      <c r="C29" s="473" t="s">
        <v>81</v>
      </c>
      <c r="D29" s="471">
        <v>2500</v>
      </c>
      <c r="E29" s="472" t="s">
        <v>407</v>
      </c>
      <c r="F29" s="471">
        <v>16</v>
      </c>
      <c r="G29" s="434"/>
      <c r="H29" s="434"/>
      <c r="I29" s="434"/>
      <c r="J29" s="434"/>
    </row>
    <row r="30" spans="3:10" ht="15.75">
      <c r="C30" s="473" t="s">
        <v>31</v>
      </c>
      <c r="D30" s="471">
        <v>12926</v>
      </c>
      <c r="E30" s="472" t="s">
        <v>18</v>
      </c>
      <c r="F30" s="471">
        <v>85221</v>
      </c>
      <c r="G30" s="434"/>
      <c r="H30" s="434"/>
      <c r="I30" s="434"/>
      <c r="J30" s="434"/>
    </row>
    <row r="31" spans="3:10" ht="15.75">
      <c r="C31" s="473" t="s">
        <v>111</v>
      </c>
      <c r="D31" s="471">
        <v>19013</v>
      </c>
      <c r="E31" s="492" t="s">
        <v>80</v>
      </c>
      <c r="F31" s="471">
        <v>332809</v>
      </c>
      <c r="G31" s="434"/>
      <c r="H31" s="434"/>
      <c r="I31" s="434"/>
      <c r="J31" s="434"/>
    </row>
    <row r="32" spans="3:10" ht="15.75">
      <c r="C32" s="473" t="s">
        <v>112</v>
      </c>
      <c r="D32" s="471">
        <v>9740</v>
      </c>
      <c r="E32" s="472" t="s">
        <v>39</v>
      </c>
      <c r="F32" s="471">
        <v>5652</v>
      </c>
      <c r="G32" s="434"/>
      <c r="H32" s="434"/>
      <c r="I32" s="434"/>
      <c r="J32" s="434"/>
    </row>
    <row r="33" spans="3:10" ht="15.75">
      <c r="C33" s="473" t="s">
        <v>56</v>
      </c>
      <c r="D33" s="471">
        <v>7917</v>
      </c>
      <c r="E33" s="472" t="s">
        <v>235</v>
      </c>
      <c r="F33" s="471">
        <v>22078</v>
      </c>
      <c r="G33" s="434"/>
      <c r="H33" s="477"/>
      <c r="I33" s="434"/>
      <c r="J33" s="434"/>
    </row>
    <row r="34" spans="3:10" ht="25.5" customHeight="1">
      <c r="C34" s="470" t="s">
        <v>527</v>
      </c>
      <c r="D34" s="471">
        <v>15</v>
      </c>
      <c r="E34" s="472" t="s">
        <v>194</v>
      </c>
      <c r="F34" s="471"/>
      <c r="G34" s="434"/>
      <c r="H34" s="434"/>
      <c r="I34" s="434"/>
      <c r="J34" s="434"/>
    </row>
    <row r="35" spans="3:10" ht="15.75">
      <c r="C35" s="473"/>
      <c r="D35" s="471"/>
      <c r="E35" s="472" t="s">
        <v>409</v>
      </c>
      <c r="F35" s="471"/>
      <c r="G35" s="434"/>
      <c r="H35" s="434"/>
      <c r="I35" s="434"/>
      <c r="J35" s="434"/>
    </row>
    <row r="36" spans="3:10" ht="15.75">
      <c r="C36" s="473"/>
      <c r="D36" s="471"/>
      <c r="E36" s="472"/>
      <c r="F36" s="471"/>
      <c r="G36" s="434"/>
      <c r="H36" s="434"/>
      <c r="I36" s="434"/>
      <c r="J36" s="434"/>
    </row>
    <row r="37" spans="3:10" ht="16.5" thickBot="1">
      <c r="C37" s="480"/>
      <c r="D37" s="481"/>
      <c r="E37" s="482"/>
      <c r="F37" s="481"/>
      <c r="G37" s="434"/>
      <c r="H37" s="434"/>
      <c r="I37" s="434"/>
      <c r="J37" s="434"/>
    </row>
    <row r="38" spans="3:10" ht="16.5" thickBot="1">
      <c r="C38" s="493" t="s">
        <v>32</v>
      </c>
      <c r="D38" s="494">
        <f>SUM(D27:D37)</f>
        <v>447647</v>
      </c>
      <c r="E38" s="485" t="s">
        <v>33</v>
      </c>
      <c r="F38" s="485">
        <f>SUM(F26:F37)</f>
        <v>447163</v>
      </c>
      <c r="G38" s="434"/>
      <c r="H38" s="434"/>
      <c r="I38" s="434"/>
      <c r="J38" s="434"/>
    </row>
    <row r="39" spans="3:10" ht="16.5" thickBot="1">
      <c r="C39" s="486"/>
      <c r="D39" s="487"/>
      <c r="E39" s="488"/>
      <c r="F39" s="488"/>
      <c r="G39" s="434"/>
      <c r="H39" s="434"/>
      <c r="I39" s="434"/>
      <c r="J39" s="434"/>
    </row>
    <row r="40" spans="3:10" ht="16.5" thickBot="1">
      <c r="C40" s="483" t="s">
        <v>34</v>
      </c>
      <c r="D40" s="484">
        <f>SUM(D23+D38)</f>
        <v>1827304</v>
      </c>
      <c r="E40" s="485" t="s">
        <v>34</v>
      </c>
      <c r="F40" s="485">
        <f>SUM(F23+F38)</f>
        <v>1827304</v>
      </c>
      <c r="G40" s="434"/>
      <c r="H40" s="434"/>
      <c r="I40" s="434"/>
      <c r="J40" s="434"/>
    </row>
    <row r="41" ht="12.75">
      <c r="F41" s="114"/>
    </row>
    <row r="42" ht="12.75">
      <c r="F42" s="4"/>
    </row>
  </sheetData>
  <sheetProtection/>
  <mergeCells count="1">
    <mergeCell ref="E5:F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68" r:id="rId1"/>
  <headerFooter alignWithMargins="0">
    <oddHeader>&amp;R7. sz. melléklet
.../2012.(V.31.) Egyek Önk.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60" workbookViewId="0" topLeftCell="B4">
      <selection activeCell="H20" sqref="H20"/>
    </sheetView>
  </sheetViews>
  <sheetFormatPr defaultColWidth="9.00390625" defaultRowHeight="12.75"/>
  <cols>
    <col min="1" max="1" width="49.375" style="0" bestFit="1" customWidth="1"/>
    <col min="2" max="2" width="12.625" style="0" customWidth="1"/>
    <col min="3" max="3" width="14.25390625" style="0" customWidth="1"/>
    <col min="4" max="5" width="13.75390625" style="0" customWidth="1"/>
    <col min="6" max="6" width="15.125" style="0" customWidth="1"/>
    <col min="7" max="8" width="16.125" style="0" customWidth="1"/>
    <col min="9" max="9" width="15.625" style="0" customWidth="1"/>
    <col min="10" max="10" width="16.125" style="0" customWidth="1"/>
    <col min="11" max="11" width="17.875" style="0" customWidth="1"/>
  </cols>
  <sheetData>
    <row r="1" spans="1:11" ht="15.75" customHeight="1">
      <c r="A1" s="509" t="s">
        <v>318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</row>
    <row r="2" spans="1:11" ht="12.75">
      <c r="A2" s="509"/>
      <c r="B2" s="509"/>
      <c r="C2" s="509"/>
      <c r="D2" s="509"/>
      <c r="E2" s="509"/>
      <c r="F2" s="509"/>
      <c r="G2" s="509"/>
      <c r="H2" s="509"/>
      <c r="I2" s="509"/>
      <c r="J2" s="509"/>
      <c r="K2" s="509"/>
    </row>
    <row r="5" ht="13.5" thickBot="1"/>
    <row r="6" spans="1:11" ht="71.25" customHeight="1" thickBot="1">
      <c r="A6" s="510" t="s">
        <v>70</v>
      </c>
      <c r="B6" s="163" t="s">
        <v>358</v>
      </c>
      <c r="C6" s="163" t="s">
        <v>359</v>
      </c>
      <c r="D6" s="163" t="s">
        <v>360</v>
      </c>
      <c r="E6" s="163" t="s">
        <v>453</v>
      </c>
      <c r="F6" s="163" t="s">
        <v>361</v>
      </c>
      <c r="G6" s="163" t="s">
        <v>362</v>
      </c>
      <c r="H6" s="324" t="s">
        <v>457</v>
      </c>
      <c r="I6" s="19" t="s">
        <v>363</v>
      </c>
      <c r="J6" s="163" t="s">
        <v>320</v>
      </c>
      <c r="K6" s="164" t="s">
        <v>15</v>
      </c>
    </row>
    <row r="7" spans="1:11" ht="25.5" customHeight="1" thickBot="1">
      <c r="A7" s="511"/>
      <c r="B7" s="299" t="s">
        <v>302</v>
      </c>
      <c r="C7" s="306" t="s">
        <v>301</v>
      </c>
      <c r="D7" s="299" t="s">
        <v>301</v>
      </c>
      <c r="E7" s="306" t="s">
        <v>302</v>
      </c>
      <c r="F7" s="300" t="s">
        <v>301</v>
      </c>
      <c r="G7" s="306" t="s">
        <v>301</v>
      </c>
      <c r="H7" s="206" t="s">
        <v>301</v>
      </c>
      <c r="I7" s="301" t="s">
        <v>301</v>
      </c>
      <c r="J7" s="306" t="s">
        <v>301</v>
      </c>
      <c r="K7" s="299" t="s">
        <v>301</v>
      </c>
    </row>
    <row r="8" spans="1:11" ht="14.25" customHeight="1">
      <c r="A8" s="320" t="s">
        <v>456</v>
      </c>
      <c r="B8" s="305"/>
      <c r="C8" s="307"/>
      <c r="D8" s="305"/>
      <c r="E8" s="307"/>
      <c r="F8" s="321">
        <v>35</v>
      </c>
      <c r="G8" s="307"/>
      <c r="H8" s="323"/>
      <c r="I8" s="322"/>
      <c r="J8" s="307"/>
      <c r="K8" s="305"/>
    </row>
    <row r="9" spans="1:11" ht="12.75">
      <c r="A9" s="208" t="s">
        <v>239</v>
      </c>
      <c r="B9" s="157"/>
      <c r="C9" s="308">
        <v>325807</v>
      </c>
      <c r="D9" s="157"/>
      <c r="E9" s="308"/>
      <c r="F9" s="157"/>
      <c r="G9" s="308">
        <v>4575</v>
      </c>
      <c r="H9" s="157"/>
      <c r="I9" s="302"/>
      <c r="J9" s="308"/>
      <c r="K9" s="316">
        <f aca="true" t="shared" si="0" ref="K9:K25">SUM(B9:J9)</f>
        <v>330382</v>
      </c>
    </row>
    <row r="10" spans="1:11" ht="12.75">
      <c r="A10" s="161" t="s">
        <v>207</v>
      </c>
      <c r="B10" s="157"/>
      <c r="C10" s="308">
        <v>5522</v>
      </c>
      <c r="D10" s="157"/>
      <c r="E10" s="308"/>
      <c r="F10" s="157">
        <v>500</v>
      </c>
      <c r="G10" s="308"/>
      <c r="H10" s="157"/>
      <c r="I10" s="302">
        <v>21203</v>
      </c>
      <c r="J10" s="308"/>
      <c r="K10" s="317">
        <f t="shared" si="0"/>
        <v>27225</v>
      </c>
    </row>
    <row r="11" spans="1:11" ht="12.75">
      <c r="A11" s="161" t="s">
        <v>454</v>
      </c>
      <c r="B11" s="157"/>
      <c r="C11" s="308"/>
      <c r="D11" s="157"/>
      <c r="E11" s="308"/>
      <c r="F11" s="157"/>
      <c r="G11" s="308">
        <v>1000</v>
      </c>
      <c r="H11" s="157"/>
      <c r="I11" s="302"/>
      <c r="J11" s="308"/>
      <c r="K11" s="317"/>
    </row>
    <row r="12" spans="1:11" ht="12.75">
      <c r="A12" s="161" t="s">
        <v>455</v>
      </c>
      <c r="B12" s="157"/>
      <c r="C12" s="308"/>
      <c r="D12" s="157"/>
      <c r="E12" s="308">
        <v>350</v>
      </c>
      <c r="F12" s="157"/>
      <c r="G12" s="308"/>
      <c r="H12" s="157"/>
      <c r="I12" s="302"/>
      <c r="J12" s="308"/>
      <c r="K12" s="317"/>
    </row>
    <row r="13" spans="1:11" ht="12.75">
      <c r="A13" s="161" t="s">
        <v>424</v>
      </c>
      <c r="B13" s="157"/>
      <c r="C13" s="308">
        <v>411</v>
      </c>
      <c r="D13" s="157"/>
      <c r="E13" s="308"/>
      <c r="F13" s="157"/>
      <c r="G13" s="308"/>
      <c r="H13" s="157"/>
      <c r="I13" s="302"/>
      <c r="J13" s="308"/>
      <c r="K13" s="317"/>
    </row>
    <row r="14" spans="1:11" s="82" customFormat="1" ht="12.75">
      <c r="A14" s="161" t="s">
        <v>319</v>
      </c>
      <c r="B14" s="157">
        <v>419366</v>
      </c>
      <c r="C14" s="309"/>
      <c r="D14" s="157">
        <v>240053</v>
      </c>
      <c r="E14" s="308"/>
      <c r="F14" s="158"/>
      <c r="G14" s="309"/>
      <c r="H14" s="157">
        <v>12588</v>
      </c>
      <c r="I14" s="303"/>
      <c r="J14" s="309"/>
      <c r="K14" s="317">
        <f t="shared" si="0"/>
        <v>672007</v>
      </c>
    </row>
    <row r="15" spans="1:11" ht="12.75">
      <c r="A15" s="161" t="s">
        <v>212</v>
      </c>
      <c r="B15" s="157"/>
      <c r="C15" s="308"/>
      <c r="D15" s="157"/>
      <c r="E15" s="308"/>
      <c r="F15" s="157"/>
      <c r="G15" s="308"/>
      <c r="H15" s="157"/>
      <c r="I15" s="302"/>
      <c r="J15" s="308">
        <v>229901</v>
      </c>
      <c r="K15" s="317">
        <f t="shared" si="0"/>
        <v>229901</v>
      </c>
    </row>
    <row r="16" spans="1:11" ht="12.75">
      <c r="A16" s="161" t="s">
        <v>449</v>
      </c>
      <c r="B16" s="157"/>
      <c r="C16" s="308">
        <v>2956</v>
      </c>
      <c r="D16" s="157"/>
      <c r="E16" s="308"/>
      <c r="F16" s="157">
        <v>352</v>
      </c>
      <c r="G16" s="308"/>
      <c r="H16" s="157"/>
      <c r="I16" s="302"/>
      <c r="J16" s="308"/>
      <c r="K16" s="317"/>
    </row>
    <row r="17" spans="1:11" ht="12.75">
      <c r="A17" s="161" t="s">
        <v>219</v>
      </c>
      <c r="B17" s="159"/>
      <c r="C17" s="310"/>
      <c r="D17" s="159"/>
      <c r="E17" s="310"/>
      <c r="F17" s="209"/>
      <c r="G17" s="310"/>
      <c r="H17" s="159"/>
      <c r="I17" s="221">
        <v>3048</v>
      </c>
      <c r="J17" s="310"/>
      <c r="K17" s="317">
        <f t="shared" si="0"/>
        <v>3048</v>
      </c>
    </row>
    <row r="18" spans="1:11" ht="12.75">
      <c r="A18" s="161" t="s">
        <v>224</v>
      </c>
      <c r="B18" s="159"/>
      <c r="C18" s="311"/>
      <c r="D18" s="159"/>
      <c r="E18" s="310"/>
      <c r="F18" s="209">
        <v>10</v>
      </c>
      <c r="G18" s="310"/>
      <c r="H18" s="159"/>
      <c r="I18" s="304"/>
      <c r="J18" s="310"/>
      <c r="K18" s="317">
        <f>SUM(B18:J18)</f>
        <v>10</v>
      </c>
    </row>
    <row r="19" spans="1:11" ht="12.75">
      <c r="A19" s="161" t="s">
        <v>450</v>
      </c>
      <c r="B19" s="159"/>
      <c r="C19" s="311">
        <v>1141</v>
      </c>
      <c r="D19" s="159"/>
      <c r="E19" s="310"/>
      <c r="F19" s="209"/>
      <c r="G19" s="310"/>
      <c r="H19" s="159"/>
      <c r="I19" s="304"/>
      <c r="J19" s="310"/>
      <c r="K19" s="317"/>
    </row>
    <row r="20" spans="1:11" ht="12.75">
      <c r="A20" s="161" t="s">
        <v>451</v>
      </c>
      <c r="B20" s="159"/>
      <c r="C20" s="311">
        <v>1232</v>
      </c>
      <c r="D20" s="159"/>
      <c r="E20" s="310"/>
      <c r="F20" s="209"/>
      <c r="G20" s="310"/>
      <c r="H20" s="159"/>
      <c r="I20" s="304"/>
      <c r="J20" s="310"/>
      <c r="K20" s="317"/>
    </row>
    <row r="21" spans="1:11" ht="12.75">
      <c r="A21" s="161" t="s">
        <v>321</v>
      </c>
      <c r="B21" s="159"/>
      <c r="C21" s="311">
        <v>3312</v>
      </c>
      <c r="D21" s="159"/>
      <c r="E21" s="310"/>
      <c r="F21" s="209"/>
      <c r="G21" s="310"/>
      <c r="H21" s="159"/>
      <c r="I21" s="221">
        <v>5568</v>
      </c>
      <c r="J21" s="310"/>
      <c r="K21" s="317">
        <f t="shared" si="0"/>
        <v>8880</v>
      </c>
    </row>
    <row r="22" spans="1:11" ht="12.75">
      <c r="A22" s="161" t="s">
        <v>322</v>
      </c>
      <c r="B22" s="159"/>
      <c r="C22" s="311">
        <v>45753</v>
      </c>
      <c r="D22" s="159"/>
      <c r="E22" s="310"/>
      <c r="F22" s="209"/>
      <c r="G22" s="310"/>
      <c r="H22" s="159"/>
      <c r="I22" s="221">
        <v>16795</v>
      </c>
      <c r="J22" s="310"/>
      <c r="K22" s="317">
        <f t="shared" si="0"/>
        <v>62548</v>
      </c>
    </row>
    <row r="23" spans="1:11" ht="12.75">
      <c r="A23" s="162" t="s">
        <v>452</v>
      </c>
      <c r="B23" s="297"/>
      <c r="C23" s="312">
        <v>4712</v>
      </c>
      <c r="D23" s="297"/>
      <c r="E23" s="314"/>
      <c r="F23" s="298"/>
      <c r="G23" s="314"/>
      <c r="H23" s="159"/>
      <c r="I23" s="222"/>
      <c r="J23" s="314"/>
      <c r="K23" s="318"/>
    </row>
    <row r="24" spans="1:11" ht="12.75">
      <c r="A24" s="162"/>
      <c r="B24" s="297"/>
      <c r="C24" s="312"/>
      <c r="D24" s="297"/>
      <c r="E24" s="314"/>
      <c r="F24" s="298"/>
      <c r="G24" s="314"/>
      <c r="H24" s="159"/>
      <c r="I24" s="222"/>
      <c r="J24" s="314"/>
      <c r="K24" s="318"/>
    </row>
    <row r="25" spans="1:11" ht="13.5" thickBot="1">
      <c r="A25" s="162" t="s">
        <v>228</v>
      </c>
      <c r="B25" s="160"/>
      <c r="C25" s="313"/>
      <c r="D25" s="160"/>
      <c r="E25" s="315"/>
      <c r="F25" s="210">
        <v>433</v>
      </c>
      <c r="G25" s="315"/>
      <c r="H25" s="160"/>
      <c r="I25" s="223">
        <v>875</v>
      </c>
      <c r="J25" s="315"/>
      <c r="K25" s="319">
        <f t="shared" si="0"/>
        <v>1308</v>
      </c>
    </row>
    <row r="26" spans="1:11" s="214" customFormat="1" ht="13.5" thickBot="1">
      <c r="A26" s="211" t="s">
        <v>15</v>
      </c>
      <c r="B26" s="212">
        <f>SUM(B9:B25)</f>
        <v>419366</v>
      </c>
      <c r="C26" s="213">
        <f>SUM(C9:C25)</f>
        <v>390846</v>
      </c>
      <c r="D26" s="213">
        <f>SUM(D9:D25)</f>
        <v>240053</v>
      </c>
      <c r="E26" s="212">
        <f>SUM(E9:E25)</f>
        <v>350</v>
      </c>
      <c r="F26" s="213">
        <f>SUM(F8:F25)</f>
        <v>1330</v>
      </c>
      <c r="G26" s="213">
        <f>SUM(G9:G25)</f>
        <v>5575</v>
      </c>
      <c r="H26" s="213">
        <f>SUM(H9:H25)</f>
        <v>12588</v>
      </c>
      <c r="I26" s="212">
        <f>SUM(I9:I25)</f>
        <v>47489</v>
      </c>
      <c r="J26" s="213">
        <f>SUM(J9:J25)</f>
        <v>229901</v>
      </c>
      <c r="K26" s="230">
        <f>SUM(B26:J26)</f>
        <v>1347498</v>
      </c>
    </row>
    <row r="29" ht="12.75">
      <c r="I29" s="116"/>
    </row>
  </sheetData>
  <sheetProtection/>
  <mergeCells count="2">
    <mergeCell ref="A1:K2"/>
    <mergeCell ref="A6:A7"/>
  </mergeCells>
  <printOptions/>
  <pageMargins left="0.75" right="0.75" top="1" bottom="1" header="0.5" footer="0.5"/>
  <pageSetup horizontalDpi="600" verticalDpi="600" orientation="landscape" paperSize="9" scale="64" r:id="rId1"/>
  <headerFooter alignWithMargins="0">
    <oddHeader>&amp;R1/1.sz. melléklete
...../2012. (V.31.) Egyek Önk.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view="pageLayout" workbookViewId="0" topLeftCell="F5">
      <selection activeCell="O24" sqref="O24"/>
    </sheetView>
  </sheetViews>
  <sheetFormatPr defaultColWidth="9.00390625" defaultRowHeight="12.75"/>
  <cols>
    <col min="1" max="1" width="67.25390625" style="0" customWidth="1"/>
    <col min="2" max="3" width="20.25390625" style="0" customWidth="1"/>
    <col min="4" max="4" width="14.625" style="0" customWidth="1"/>
    <col min="5" max="5" width="22.75390625" style="0" customWidth="1"/>
  </cols>
  <sheetData>
    <row r="1" spans="1:5" ht="15.75" customHeight="1">
      <c r="A1" s="512" t="s">
        <v>458</v>
      </c>
      <c r="B1" s="512"/>
      <c r="C1" s="405"/>
      <c r="D1" s="406"/>
      <c r="E1" s="406"/>
    </row>
    <row r="2" spans="1:5" ht="18">
      <c r="A2" s="512"/>
      <c r="B2" s="512"/>
      <c r="C2" s="405"/>
      <c r="D2" s="406"/>
      <c r="E2" s="406"/>
    </row>
    <row r="3" spans="1:5" ht="18">
      <c r="A3" s="406"/>
      <c r="B3" s="406"/>
      <c r="C3" s="406"/>
      <c r="D3" s="406"/>
      <c r="E3" s="406"/>
    </row>
    <row r="4" spans="1:5" ht="18">
      <c r="A4" s="406"/>
      <c r="B4" s="406"/>
      <c r="C4" s="406"/>
      <c r="D4" s="406"/>
      <c r="E4" s="406"/>
    </row>
    <row r="5" spans="1:5" ht="18.75" thickBot="1">
      <c r="A5" s="406"/>
      <c r="B5" s="406"/>
      <c r="C5" s="406"/>
      <c r="D5" s="406"/>
      <c r="E5" s="406"/>
    </row>
    <row r="6" spans="1:5" ht="54.75" thickBot="1">
      <c r="A6" s="513" t="s">
        <v>70</v>
      </c>
      <c r="B6" s="407" t="s">
        <v>361</v>
      </c>
      <c r="C6" s="407" t="s">
        <v>418</v>
      </c>
      <c r="D6" s="407" t="s">
        <v>459</v>
      </c>
      <c r="E6" s="408" t="s">
        <v>15</v>
      </c>
    </row>
    <row r="7" spans="1:5" ht="18.75" thickBot="1">
      <c r="A7" s="514"/>
      <c r="B7" s="409" t="s">
        <v>301</v>
      </c>
      <c r="C7" s="409" t="s">
        <v>302</v>
      </c>
      <c r="D7" s="410" t="s">
        <v>302</v>
      </c>
      <c r="E7" s="410" t="s">
        <v>301</v>
      </c>
    </row>
    <row r="8" spans="1:5" ht="19.5" thickBot="1">
      <c r="A8" s="411" t="s">
        <v>460</v>
      </c>
      <c r="B8" s="412">
        <v>1042</v>
      </c>
      <c r="C8" s="412">
        <v>103009</v>
      </c>
      <c r="D8" s="412">
        <v>136</v>
      </c>
      <c r="E8" s="413">
        <f>SUM(B8:D8)</f>
        <v>104187</v>
      </c>
    </row>
    <row r="9" spans="1:5" ht="19.5" thickBot="1">
      <c r="A9" s="414" t="s">
        <v>461</v>
      </c>
      <c r="B9" s="415">
        <v>2970</v>
      </c>
      <c r="C9" s="415"/>
      <c r="D9" s="415"/>
      <c r="E9" s="413">
        <f>SUM(B9:D9)</f>
        <v>2970</v>
      </c>
    </row>
    <row r="10" spans="1:5" s="81" customFormat="1" ht="19.5" thickBot="1">
      <c r="A10" s="414" t="s">
        <v>464</v>
      </c>
      <c r="B10" s="415">
        <v>9671</v>
      </c>
      <c r="C10" s="415"/>
      <c r="D10" s="416"/>
      <c r="E10" s="417">
        <f>SUM(B10:D10)</f>
        <v>9671</v>
      </c>
    </row>
    <row r="11" spans="1:5" ht="19.5" thickBot="1">
      <c r="A11" s="414" t="s">
        <v>462</v>
      </c>
      <c r="B11" s="415"/>
      <c r="C11" s="415">
        <v>9507</v>
      </c>
      <c r="D11" s="415"/>
      <c r="E11" s="413"/>
    </row>
    <row r="12" spans="1:5" ht="19.5" thickBot="1">
      <c r="A12" s="414" t="s">
        <v>463</v>
      </c>
      <c r="B12" s="415"/>
      <c r="C12" s="415">
        <v>6163</v>
      </c>
      <c r="D12" s="415"/>
      <c r="E12" s="413"/>
    </row>
    <row r="13" spans="1:5" ht="18.75" thickBot="1">
      <c r="A13" s="418" t="s">
        <v>15</v>
      </c>
      <c r="B13" s="419">
        <f>SUM(B8:B12)</f>
        <v>13683</v>
      </c>
      <c r="C13" s="419">
        <f>SUM(C8:C12)</f>
        <v>118679</v>
      </c>
      <c r="D13" s="419">
        <f>SUM(D8:D12)</f>
        <v>136</v>
      </c>
      <c r="E13" s="420">
        <f>SUM(B13:D13)</f>
        <v>132498</v>
      </c>
    </row>
    <row r="14" spans="1:5" ht="18">
      <c r="A14" s="406"/>
      <c r="B14" s="406"/>
      <c r="C14" s="406"/>
      <c r="D14" s="406"/>
      <c r="E14" s="406"/>
    </row>
    <row r="15" spans="1:5" ht="18">
      <c r="A15" s="406"/>
      <c r="B15" s="406"/>
      <c r="C15" s="406"/>
      <c r="D15" s="406"/>
      <c r="E15" s="406"/>
    </row>
  </sheetData>
  <sheetProtection/>
  <mergeCells count="2">
    <mergeCell ref="A1:B2"/>
    <mergeCell ref="A6:A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&amp;R2/2.sz. melléklete
...../2012. (......) Egyek Önk.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view="pageLayout" workbookViewId="0" topLeftCell="G5">
      <selection activeCell="P17" sqref="P17"/>
    </sheetView>
  </sheetViews>
  <sheetFormatPr defaultColWidth="9.00390625" defaultRowHeight="12.75"/>
  <cols>
    <col min="1" max="1" width="79.125" style="0" customWidth="1"/>
    <col min="2" max="2" width="17.375" style="0" customWidth="1"/>
    <col min="3" max="4" width="19.75390625" style="0" customWidth="1"/>
    <col min="5" max="5" width="20.25390625" style="0" customWidth="1"/>
    <col min="6" max="6" width="17.875" style="0" customWidth="1"/>
  </cols>
  <sheetData>
    <row r="1" spans="1:6" ht="15.75" customHeight="1">
      <c r="A1" s="512" t="s">
        <v>425</v>
      </c>
      <c r="B1" s="512"/>
      <c r="C1" s="512"/>
      <c r="D1" s="512"/>
      <c r="E1" s="512"/>
      <c r="F1" s="512"/>
    </row>
    <row r="2" spans="1:6" ht="39" customHeight="1">
      <c r="A2" s="512"/>
      <c r="B2" s="512"/>
      <c r="C2" s="512"/>
      <c r="D2" s="512"/>
      <c r="E2" s="512"/>
      <c r="F2" s="512"/>
    </row>
    <row r="3" spans="1:6" ht="18">
      <c r="A3" s="406"/>
      <c r="B3" s="406"/>
      <c r="C3" s="406"/>
      <c r="D3" s="406"/>
      <c r="E3" s="406"/>
      <c r="F3" s="406"/>
    </row>
    <row r="4" spans="1:6" ht="18">
      <c r="A4" s="406"/>
      <c r="B4" s="406"/>
      <c r="C4" s="406"/>
      <c r="D4" s="406"/>
      <c r="E4" s="406"/>
      <c r="F4" s="406"/>
    </row>
    <row r="5" spans="1:6" ht="18.75" thickBot="1">
      <c r="A5" s="406"/>
      <c r="B5" s="406"/>
      <c r="C5" s="406"/>
      <c r="D5" s="406"/>
      <c r="E5" s="406"/>
      <c r="F5" s="406"/>
    </row>
    <row r="6" spans="1:6" ht="126.75" thickBot="1">
      <c r="A6" s="513" t="s">
        <v>70</v>
      </c>
      <c r="B6" s="421" t="s">
        <v>364</v>
      </c>
      <c r="C6" s="421" t="s">
        <v>361</v>
      </c>
      <c r="D6" s="407" t="s">
        <v>418</v>
      </c>
      <c r="E6" s="421" t="s">
        <v>363</v>
      </c>
      <c r="F6" s="422" t="s">
        <v>15</v>
      </c>
    </row>
    <row r="7" spans="1:6" ht="18.75" thickBot="1">
      <c r="A7" s="514"/>
      <c r="B7" s="423" t="s">
        <v>301</v>
      </c>
      <c r="C7" s="423" t="s">
        <v>301</v>
      </c>
      <c r="D7" s="423" t="s">
        <v>302</v>
      </c>
      <c r="E7" s="423" t="s">
        <v>301</v>
      </c>
      <c r="F7" s="423" t="s">
        <v>301</v>
      </c>
    </row>
    <row r="8" spans="1:6" ht="18.75" thickBot="1">
      <c r="A8" s="424" t="s">
        <v>426</v>
      </c>
      <c r="B8" s="425">
        <v>3032</v>
      </c>
      <c r="C8" s="425">
        <v>6378</v>
      </c>
      <c r="D8" s="425">
        <v>20621</v>
      </c>
      <c r="E8" s="425"/>
      <c r="F8" s="426">
        <f>SUM(B8:E8)</f>
        <v>30031</v>
      </c>
    </row>
    <row r="9" spans="1:6" ht="18.75" thickBot="1">
      <c r="A9" s="424" t="s">
        <v>427</v>
      </c>
      <c r="B9" s="425"/>
      <c r="C9" s="425">
        <v>37</v>
      </c>
      <c r="D9" s="425">
        <v>99117</v>
      </c>
      <c r="E9" s="425">
        <v>2356</v>
      </c>
      <c r="F9" s="426">
        <f aca="true" t="shared" si="0" ref="F9:F26">SUM(B9:E9)</f>
        <v>101510</v>
      </c>
    </row>
    <row r="10" spans="1:6" ht="18.75" thickBot="1">
      <c r="A10" s="424" t="s">
        <v>428</v>
      </c>
      <c r="B10" s="425"/>
      <c r="C10" s="425"/>
      <c r="D10" s="425">
        <v>106</v>
      </c>
      <c r="E10" s="425"/>
      <c r="F10" s="426">
        <f t="shared" si="0"/>
        <v>106</v>
      </c>
    </row>
    <row r="11" spans="1:6" ht="18.75" thickBot="1">
      <c r="A11" s="424" t="s">
        <v>429</v>
      </c>
      <c r="B11" s="425"/>
      <c r="C11" s="425"/>
      <c r="D11" s="425">
        <v>2136</v>
      </c>
      <c r="E11" s="425"/>
      <c r="F11" s="426">
        <f t="shared" si="0"/>
        <v>2136</v>
      </c>
    </row>
    <row r="12" spans="1:6" s="81" customFormat="1" ht="19.5" thickBot="1">
      <c r="A12" s="427" t="s">
        <v>430</v>
      </c>
      <c r="B12" s="428">
        <f>SUM(B8:B11)</f>
        <v>3032</v>
      </c>
      <c r="C12" s="428">
        <f>SUM(C8:C11)</f>
        <v>6415</v>
      </c>
      <c r="D12" s="428">
        <f>SUM(D8:D11)</f>
        <v>121980</v>
      </c>
      <c r="E12" s="428">
        <f>SUM(E8:E11)</f>
        <v>2356</v>
      </c>
      <c r="F12" s="426">
        <f t="shared" si="0"/>
        <v>133783</v>
      </c>
    </row>
    <row r="13" spans="1:6" ht="18.75" thickBot="1">
      <c r="A13" s="424" t="s">
        <v>431</v>
      </c>
      <c r="B13" s="425"/>
      <c r="C13" s="425">
        <v>6084</v>
      </c>
      <c r="D13" s="425">
        <v>33929</v>
      </c>
      <c r="E13" s="425"/>
      <c r="F13" s="426">
        <f t="shared" si="0"/>
        <v>40013</v>
      </c>
    </row>
    <row r="14" spans="1:6" ht="18.75" thickBot="1">
      <c r="A14" s="424" t="s">
        <v>432</v>
      </c>
      <c r="B14" s="425"/>
      <c r="C14" s="425"/>
      <c r="D14" s="425">
        <v>52724</v>
      </c>
      <c r="E14" s="425"/>
      <c r="F14" s="426">
        <f t="shared" si="0"/>
        <v>52724</v>
      </c>
    </row>
    <row r="15" spans="1:6" ht="18.75" thickBot="1">
      <c r="A15" s="424" t="s">
        <v>433</v>
      </c>
      <c r="B15" s="425"/>
      <c r="C15" s="425"/>
      <c r="D15" s="425">
        <v>1195</v>
      </c>
      <c r="E15" s="425"/>
      <c r="F15" s="426">
        <f t="shared" si="0"/>
        <v>1195</v>
      </c>
    </row>
    <row r="16" spans="1:6" ht="18.75" thickBot="1">
      <c r="A16" s="424" t="s">
        <v>434</v>
      </c>
      <c r="B16" s="425">
        <v>9640</v>
      </c>
      <c r="C16" s="425">
        <v>448</v>
      </c>
      <c r="D16" s="425">
        <v>65911</v>
      </c>
      <c r="E16" s="425">
        <v>4570</v>
      </c>
      <c r="F16" s="426">
        <f t="shared" si="0"/>
        <v>80569</v>
      </c>
    </row>
    <row r="17" spans="1:6" ht="18.75" thickBot="1">
      <c r="A17" s="429" t="s">
        <v>435</v>
      </c>
      <c r="B17" s="425"/>
      <c r="C17" s="430"/>
      <c r="D17" s="430">
        <v>3567</v>
      </c>
      <c r="E17" s="425"/>
      <c r="F17" s="426">
        <f t="shared" si="0"/>
        <v>3567</v>
      </c>
    </row>
    <row r="18" spans="1:6" ht="18.75" thickBot="1">
      <c r="A18" s="429" t="s">
        <v>436</v>
      </c>
      <c r="B18" s="425"/>
      <c r="C18" s="425"/>
      <c r="D18" s="425">
        <v>15273</v>
      </c>
      <c r="E18" s="425"/>
      <c r="F18" s="426">
        <f t="shared" si="0"/>
        <v>15273</v>
      </c>
    </row>
    <row r="19" spans="1:6" s="82" customFormat="1" ht="19.5" thickBot="1">
      <c r="A19" s="427" t="s">
        <v>437</v>
      </c>
      <c r="B19" s="431">
        <f>SUM(B13:B18)</f>
        <v>9640</v>
      </c>
      <c r="C19" s="431">
        <f>SUM(C13:C18)</f>
        <v>6532</v>
      </c>
      <c r="D19" s="431">
        <f>SUM(D13:D18)</f>
        <v>172599</v>
      </c>
      <c r="E19" s="431">
        <f>SUM(E13:E18)</f>
        <v>4570</v>
      </c>
      <c r="F19" s="426">
        <f t="shared" si="0"/>
        <v>193341</v>
      </c>
    </row>
    <row r="20" spans="1:6" s="82" customFormat="1" ht="19.5" thickBot="1">
      <c r="A20" s="427" t="s">
        <v>438</v>
      </c>
      <c r="B20" s="431">
        <v>305</v>
      </c>
      <c r="C20" s="431"/>
      <c r="D20" s="431">
        <v>193</v>
      </c>
      <c r="E20" s="431"/>
      <c r="F20" s="426">
        <f t="shared" si="0"/>
        <v>498</v>
      </c>
    </row>
    <row r="21" spans="1:6" ht="18.75" thickBot="1">
      <c r="A21" s="424" t="s">
        <v>439</v>
      </c>
      <c r="B21" s="425"/>
      <c r="C21" s="425">
        <v>694</v>
      </c>
      <c r="D21" s="425">
        <v>9377</v>
      </c>
      <c r="E21" s="425"/>
      <c r="F21" s="426">
        <f t="shared" si="0"/>
        <v>10071</v>
      </c>
    </row>
    <row r="22" spans="1:6" ht="18.75" thickBot="1">
      <c r="A22" s="424" t="s">
        <v>440</v>
      </c>
      <c r="B22" s="425"/>
      <c r="C22" s="425">
        <v>6</v>
      </c>
      <c r="D22" s="425">
        <v>63</v>
      </c>
      <c r="E22" s="425"/>
      <c r="F22" s="426">
        <f t="shared" si="0"/>
        <v>69</v>
      </c>
    </row>
    <row r="23" spans="1:6" ht="18.75" thickBot="1">
      <c r="A23" s="424" t="s">
        <v>465</v>
      </c>
      <c r="B23" s="425">
        <v>690</v>
      </c>
      <c r="C23" s="425"/>
      <c r="D23" s="425">
        <v>311</v>
      </c>
      <c r="E23" s="425"/>
      <c r="F23" s="426"/>
    </row>
    <row r="24" spans="1:6" ht="18.75" thickBot="1">
      <c r="A24" s="424" t="s">
        <v>441</v>
      </c>
      <c r="B24" s="425">
        <v>1958</v>
      </c>
      <c r="C24" s="425"/>
      <c r="D24" s="425">
        <v>4581</v>
      </c>
      <c r="E24" s="425">
        <v>2006</v>
      </c>
      <c r="F24" s="426">
        <f t="shared" si="0"/>
        <v>8545</v>
      </c>
    </row>
    <row r="25" spans="1:6" s="82" customFormat="1" ht="19.5" thickBot="1">
      <c r="A25" s="427" t="s">
        <v>442</v>
      </c>
      <c r="B25" s="431">
        <f>SUM(B21:B24)</f>
        <v>2648</v>
      </c>
      <c r="C25" s="431">
        <f>SUM(C21:C24)</f>
        <v>700</v>
      </c>
      <c r="D25" s="431">
        <f>SUM(D21:D24)</f>
        <v>14332</v>
      </c>
      <c r="E25" s="431">
        <f>SUM(E21:E24)</f>
        <v>2006</v>
      </c>
      <c r="F25" s="426">
        <f t="shared" si="0"/>
        <v>19686</v>
      </c>
    </row>
    <row r="26" spans="1:6" ht="18.75" thickBot="1">
      <c r="A26" s="418" t="s">
        <v>15</v>
      </c>
      <c r="B26" s="432">
        <f>B12+B19+B25+B20</f>
        <v>15625</v>
      </c>
      <c r="C26" s="432">
        <f>C12+C19+C25+C20</f>
        <v>13647</v>
      </c>
      <c r="D26" s="432">
        <f>D12+D19+D25+D20</f>
        <v>309104</v>
      </c>
      <c r="E26" s="432">
        <f>E12+E19+E25+E20</f>
        <v>8932</v>
      </c>
      <c r="F26" s="426">
        <f t="shared" si="0"/>
        <v>347308</v>
      </c>
    </row>
  </sheetData>
  <sheetProtection/>
  <mergeCells count="2">
    <mergeCell ref="A1:F2"/>
    <mergeCell ref="A6:A7"/>
  </mergeCells>
  <printOptions/>
  <pageMargins left="0.75" right="0.75" top="1" bottom="1" header="0.5" footer="0.5"/>
  <pageSetup horizontalDpi="600" verticalDpi="600" orientation="landscape" paperSize="9" scale="65" r:id="rId1"/>
  <headerFooter alignWithMargins="0">
    <oddHeader>&amp;R1/2.sz. melléklete
...../2012. (V.31.) Egyek Önk.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34"/>
  <sheetViews>
    <sheetView tabSelected="1" view="pageLayout" workbookViewId="0" topLeftCell="A10">
      <selection activeCell="C25" sqref="C25"/>
    </sheetView>
  </sheetViews>
  <sheetFormatPr defaultColWidth="9.00390625" defaultRowHeight="12.75"/>
  <cols>
    <col min="1" max="1" width="29.625" style="0" customWidth="1"/>
    <col min="2" max="2" width="13.375" style="0" customWidth="1"/>
    <col min="3" max="4" width="14.75390625" style="0" customWidth="1"/>
    <col min="5" max="5" width="15.125" style="0" customWidth="1"/>
    <col min="6" max="6" width="32.25390625" style="0" customWidth="1"/>
    <col min="7" max="7" width="18.00390625" style="0" customWidth="1"/>
  </cols>
  <sheetData>
    <row r="2" spans="1:15" ht="26.25" customHeight="1">
      <c r="A2" s="517" t="s">
        <v>282</v>
      </c>
      <c r="B2" s="517"/>
      <c r="C2" s="517"/>
      <c r="D2" s="517"/>
      <c r="E2" s="517"/>
      <c r="F2" s="517"/>
      <c r="G2" s="517"/>
      <c r="H2" s="8"/>
      <c r="I2" s="8"/>
      <c r="J2" s="8"/>
      <c r="K2" s="8"/>
      <c r="L2" s="8"/>
      <c r="M2" s="8"/>
      <c r="N2" s="8"/>
      <c r="O2" s="8"/>
    </row>
    <row r="3" spans="1:15" ht="15.75">
      <c r="A3" s="517"/>
      <c r="B3" s="517"/>
      <c r="C3" s="517"/>
      <c r="D3" s="517"/>
      <c r="E3" s="517"/>
      <c r="F3" s="517"/>
      <c r="G3" s="517"/>
      <c r="H3" s="8"/>
      <c r="I3" s="8"/>
      <c r="J3" s="8"/>
      <c r="K3" s="8"/>
      <c r="L3" s="8"/>
      <c r="M3" s="8"/>
      <c r="N3" s="8"/>
      <c r="O3" s="8"/>
    </row>
    <row r="4" spans="1:15" ht="15.75">
      <c r="A4" s="11"/>
      <c r="B4" s="11"/>
      <c r="C4" s="11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5" ht="16.5" thickBot="1">
      <c r="A5" s="8"/>
      <c r="B5" s="8"/>
      <c r="C5" s="8"/>
      <c r="D5" s="8"/>
      <c r="E5" s="13"/>
      <c r="F5" s="13"/>
      <c r="G5" s="13"/>
      <c r="H5" s="8"/>
      <c r="I5" s="8"/>
      <c r="J5" s="8"/>
      <c r="K5" s="8"/>
      <c r="L5" s="8"/>
      <c r="M5" s="8"/>
      <c r="N5" s="8"/>
      <c r="O5" s="8"/>
    </row>
    <row r="6" spans="1:15" ht="16.5" thickBot="1">
      <c r="A6" s="12"/>
      <c r="B6" s="140"/>
      <c r="C6" s="515"/>
      <c r="D6" s="515"/>
      <c r="E6" s="516"/>
      <c r="F6" s="71"/>
      <c r="G6" s="71"/>
      <c r="H6" s="8"/>
      <c r="I6" s="8"/>
      <c r="J6" s="8"/>
      <c r="K6" s="8"/>
      <c r="L6" s="8"/>
      <c r="M6" s="8"/>
      <c r="N6" s="8"/>
      <c r="O6" s="8"/>
    </row>
    <row r="7" spans="1:6" ht="12.75" customHeight="1">
      <c r="A7" s="496" t="s">
        <v>47</v>
      </c>
      <c r="B7" s="498" t="s">
        <v>308</v>
      </c>
      <c r="C7" s="498" t="s">
        <v>323</v>
      </c>
      <c r="D7" s="521" t="s">
        <v>312</v>
      </c>
      <c r="E7" s="519" t="s">
        <v>310</v>
      </c>
      <c r="F7" s="7"/>
    </row>
    <row r="8" spans="1:6" ht="43.5" customHeight="1" thickBot="1">
      <c r="A8" s="497"/>
      <c r="B8" s="518"/>
      <c r="C8" s="518"/>
      <c r="D8" s="522"/>
      <c r="E8" s="520"/>
      <c r="F8" s="117"/>
    </row>
    <row r="9" spans="1:7" ht="21" customHeight="1" thickBot="1">
      <c r="A9" s="66" t="s">
        <v>49</v>
      </c>
      <c r="B9" s="182">
        <v>54791</v>
      </c>
      <c r="C9" s="182">
        <v>65282</v>
      </c>
      <c r="D9" s="183">
        <v>156377</v>
      </c>
      <c r="E9" s="170">
        <f aca="true" t="shared" si="0" ref="E9:E16">B9+C9+D9</f>
        <v>276450</v>
      </c>
      <c r="F9" s="117"/>
      <c r="G9" s="116"/>
    </row>
    <row r="10" spans="1:7" ht="33" customHeight="1" thickBot="1">
      <c r="A10" s="165" t="s">
        <v>326</v>
      </c>
      <c r="B10" s="182">
        <v>14642</v>
      </c>
      <c r="C10" s="182">
        <v>15281</v>
      </c>
      <c r="D10" s="183">
        <v>38388</v>
      </c>
      <c r="E10" s="170">
        <f t="shared" si="0"/>
        <v>68311</v>
      </c>
      <c r="F10" s="117"/>
      <c r="G10" s="116"/>
    </row>
    <row r="11" spans="1:7" ht="21" customHeight="1" thickBot="1">
      <c r="A11" s="66" t="s">
        <v>54</v>
      </c>
      <c r="B11" s="182">
        <v>87768</v>
      </c>
      <c r="C11" s="182">
        <v>39183</v>
      </c>
      <c r="D11" s="183">
        <v>122341</v>
      </c>
      <c r="E11" s="170">
        <f t="shared" si="0"/>
        <v>249292</v>
      </c>
      <c r="F11" s="117"/>
      <c r="G11" s="116"/>
    </row>
    <row r="12" spans="1:7" ht="21" customHeight="1" thickBot="1">
      <c r="A12" s="67" t="s">
        <v>50</v>
      </c>
      <c r="B12" s="184">
        <v>184373</v>
      </c>
      <c r="C12" s="184"/>
      <c r="D12" s="183">
        <v>4456</v>
      </c>
      <c r="E12" s="170">
        <f t="shared" si="0"/>
        <v>188829</v>
      </c>
      <c r="F12" s="117"/>
      <c r="G12" s="116"/>
    </row>
    <row r="13" spans="1:7" ht="21" customHeight="1" thickBot="1">
      <c r="A13" s="66" t="s">
        <v>285</v>
      </c>
      <c r="B13" s="182">
        <v>58983</v>
      </c>
      <c r="C13" s="182">
        <v>5152</v>
      </c>
      <c r="D13" s="183">
        <v>22486</v>
      </c>
      <c r="E13" s="170">
        <f t="shared" si="0"/>
        <v>86621</v>
      </c>
      <c r="F13" s="117"/>
      <c r="G13" s="116"/>
    </row>
    <row r="14" spans="1:7" ht="41.25" customHeight="1" thickBot="1">
      <c r="A14" s="227" t="s">
        <v>419</v>
      </c>
      <c r="B14" s="184">
        <v>427783</v>
      </c>
      <c r="C14" s="184"/>
      <c r="D14" s="186"/>
      <c r="E14" s="170">
        <f t="shared" si="0"/>
        <v>427783</v>
      </c>
      <c r="F14" s="117"/>
      <c r="G14" s="116"/>
    </row>
    <row r="15" spans="1:7" ht="21" customHeight="1" thickBot="1">
      <c r="A15" s="69" t="s">
        <v>189</v>
      </c>
      <c r="B15" s="185">
        <v>81141</v>
      </c>
      <c r="C15" s="185"/>
      <c r="D15" s="186"/>
      <c r="E15" s="170">
        <f t="shared" si="0"/>
        <v>81141</v>
      </c>
      <c r="F15" s="117"/>
      <c r="G15" s="116"/>
    </row>
    <row r="16" spans="1:7" ht="21" customHeight="1" thickBot="1">
      <c r="A16" s="6" t="s">
        <v>52</v>
      </c>
      <c r="B16" s="170">
        <f>SUM(B9:B15)</f>
        <v>909481</v>
      </c>
      <c r="C16" s="170">
        <f>SUM(C9:C15)</f>
        <v>124898</v>
      </c>
      <c r="D16" s="170">
        <f>SUM(D9:D15)</f>
        <v>344048</v>
      </c>
      <c r="E16" s="170">
        <f t="shared" si="0"/>
        <v>1378427</v>
      </c>
      <c r="F16" s="117"/>
      <c r="G16" s="116"/>
    </row>
    <row r="17" spans="1:7" ht="21" customHeight="1" thickBot="1">
      <c r="A17" s="9"/>
      <c r="B17" s="188"/>
      <c r="C17" s="188"/>
      <c r="D17" s="187"/>
      <c r="E17" s="189"/>
      <c r="F17" s="7"/>
      <c r="G17" s="116"/>
    </row>
    <row r="18" spans="1:7" ht="21" customHeight="1" thickBot="1">
      <c r="A18" s="6" t="s">
        <v>55</v>
      </c>
      <c r="B18" s="190">
        <v>428870</v>
      </c>
      <c r="C18" s="190">
        <v>7600</v>
      </c>
      <c r="D18" s="170">
        <v>3260</v>
      </c>
      <c r="E18" s="170">
        <f>B18+C18+D18</f>
        <v>439730</v>
      </c>
      <c r="F18" s="117"/>
      <c r="G18" s="116"/>
    </row>
    <row r="19" spans="1:6" ht="21" customHeight="1" thickBot="1">
      <c r="A19" s="9"/>
      <c r="B19" s="188"/>
      <c r="C19" s="188"/>
      <c r="D19" s="187"/>
      <c r="E19" s="189"/>
      <c r="F19" s="7"/>
    </row>
    <row r="20" spans="1:7" ht="21" customHeight="1" thickBot="1">
      <c r="A20" s="6" t="s">
        <v>56</v>
      </c>
      <c r="B20" s="190">
        <v>9147</v>
      </c>
      <c r="C20" s="190"/>
      <c r="D20" s="141"/>
      <c r="E20" s="170">
        <f>D20+C20+B20</f>
        <v>9147</v>
      </c>
      <c r="F20" s="7"/>
      <c r="G20" s="116"/>
    </row>
    <row r="21" spans="1:6" ht="21" customHeight="1" thickBot="1">
      <c r="A21" s="9"/>
      <c r="B21" s="191"/>
      <c r="C21" s="188"/>
      <c r="D21" s="187"/>
      <c r="E21" s="189"/>
      <c r="F21" s="7"/>
    </row>
    <row r="22" spans="1:7" ht="21" customHeight="1" thickBot="1">
      <c r="A22" s="6" t="s">
        <v>57</v>
      </c>
      <c r="B22" s="170">
        <f>B16+B18+B20</f>
        <v>1347498</v>
      </c>
      <c r="C22" s="170">
        <f>C16+C18+C20</f>
        <v>132498</v>
      </c>
      <c r="D22" s="170">
        <f>D16+D18+D20</f>
        <v>347308</v>
      </c>
      <c r="E22" s="170">
        <f>B22+C22+D22</f>
        <v>1827304</v>
      </c>
      <c r="F22" s="7"/>
      <c r="G22" s="116"/>
    </row>
    <row r="23" spans="1:6" ht="21" customHeight="1" thickBot="1">
      <c r="A23" s="10"/>
      <c r="B23" s="192"/>
      <c r="C23" s="193"/>
      <c r="D23" s="192"/>
      <c r="E23" s="192"/>
      <c r="F23" s="7"/>
    </row>
    <row r="24" spans="1:7" ht="21" customHeight="1" thickBot="1">
      <c r="A24" s="6" t="s">
        <v>53</v>
      </c>
      <c r="B24" s="141">
        <v>179</v>
      </c>
      <c r="C24" s="190">
        <v>25</v>
      </c>
      <c r="D24" s="141">
        <v>68</v>
      </c>
      <c r="E24" s="170">
        <f>B24+C24+D24</f>
        <v>272</v>
      </c>
      <c r="F24" s="7"/>
      <c r="G24" s="116"/>
    </row>
    <row r="25" spans="1:7" ht="12.75">
      <c r="A25" s="7"/>
      <c r="B25" s="7"/>
      <c r="C25" s="7"/>
      <c r="D25" s="7"/>
      <c r="E25" s="7"/>
      <c r="F25" s="7"/>
      <c r="G25" s="116"/>
    </row>
    <row r="26" spans="1:6" ht="16.5" customHeight="1">
      <c r="A26" s="72"/>
      <c r="B26" s="72"/>
      <c r="C26" s="72"/>
      <c r="D26" s="72"/>
      <c r="E26" s="73"/>
      <c r="F26" s="7"/>
    </row>
    <row r="27" spans="1:8" ht="12.75">
      <c r="A27" s="7"/>
      <c r="B27" s="7"/>
      <c r="C27" s="7"/>
      <c r="D27" s="7"/>
      <c r="E27" s="7"/>
      <c r="F27" s="7"/>
      <c r="G27" s="7"/>
      <c r="H27" s="7"/>
    </row>
    <row r="28" spans="1:8" ht="12.75">
      <c r="A28" s="7"/>
      <c r="B28" s="7"/>
      <c r="C28" s="7"/>
      <c r="D28" s="7"/>
      <c r="E28" s="7"/>
      <c r="F28" s="7"/>
      <c r="G28" s="7"/>
      <c r="H28" s="7"/>
    </row>
    <row r="29" spans="1:8" ht="12.75">
      <c r="A29" s="7"/>
      <c r="B29" s="7"/>
      <c r="C29" s="7"/>
      <c r="D29" s="7"/>
      <c r="E29" s="7"/>
      <c r="F29" s="7"/>
      <c r="G29" s="7"/>
      <c r="H29" s="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2" spans="1:8" ht="12.75">
      <c r="A32" s="7"/>
      <c r="B32" s="7"/>
      <c r="C32" s="7"/>
      <c r="D32" s="7"/>
      <c r="E32" s="7"/>
      <c r="F32" s="7"/>
      <c r="G32" s="7"/>
      <c r="H32" s="7"/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7"/>
      <c r="B34" s="7"/>
      <c r="C34" s="7"/>
      <c r="D34" s="7"/>
      <c r="E34" s="7"/>
      <c r="F34" s="7"/>
      <c r="G34" s="7"/>
      <c r="H34" s="7"/>
    </row>
  </sheetData>
  <sheetProtection/>
  <mergeCells count="7">
    <mergeCell ref="C6:E6"/>
    <mergeCell ref="A2:G3"/>
    <mergeCell ref="A7:A8"/>
    <mergeCell ref="C7:C8"/>
    <mergeCell ref="E7:E8"/>
    <mergeCell ref="B7:B8"/>
    <mergeCell ref="D7:D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  <headerFooter alignWithMargins="0">
    <oddHeader>&amp;R2.sz. melléklet
..../2012.(V.31.) Egyek Önk.</oddHeader>
  </headerFooter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H40"/>
  <sheetViews>
    <sheetView view="pageLayout" workbookViewId="0" topLeftCell="A15">
      <selection activeCell="E15" sqref="E15"/>
    </sheetView>
  </sheetViews>
  <sheetFormatPr defaultColWidth="9.00390625" defaultRowHeight="12.75"/>
  <cols>
    <col min="1" max="1" width="5.25390625" style="0" customWidth="1"/>
    <col min="2" max="2" width="36.25390625" style="0" customWidth="1"/>
    <col min="3" max="3" width="22.625" style="0" customWidth="1"/>
    <col min="4" max="6" width="17.75390625" style="0" customWidth="1"/>
  </cols>
  <sheetData>
    <row r="1" ht="7.5" customHeight="1"/>
    <row r="2" spans="2:6" ht="30" customHeight="1">
      <c r="B2" s="517" t="s">
        <v>311</v>
      </c>
      <c r="C2" s="517"/>
      <c r="D2" s="517"/>
      <c r="E2" s="517"/>
      <c r="F2" s="517"/>
    </row>
    <row r="3" spans="2:6" ht="4.5" customHeight="1" thickBot="1">
      <c r="B3" s="517"/>
      <c r="C3" s="517"/>
      <c r="D3" s="517"/>
      <c r="E3" s="517"/>
      <c r="F3" s="517"/>
    </row>
    <row r="4" spans="2:6" ht="3.75" customHeight="1" hidden="1" thickBot="1">
      <c r="B4" s="8"/>
      <c r="C4" s="8"/>
      <c r="D4" s="8"/>
      <c r="E4" s="8"/>
      <c r="F4" s="13" t="s">
        <v>42</v>
      </c>
    </row>
    <row r="5" spans="2:6" ht="15.75" customHeight="1">
      <c r="B5" s="523" t="s">
        <v>47</v>
      </c>
      <c r="C5" s="523" t="s">
        <v>307</v>
      </c>
      <c r="D5" s="525" t="s">
        <v>325</v>
      </c>
      <c r="E5" s="525" t="s">
        <v>240</v>
      </c>
      <c r="F5" s="528" t="s">
        <v>48</v>
      </c>
    </row>
    <row r="6" spans="2:6" ht="35.25" customHeight="1" thickBot="1">
      <c r="B6" s="524"/>
      <c r="C6" s="524"/>
      <c r="D6" s="526"/>
      <c r="E6" s="527"/>
      <c r="F6" s="529"/>
    </row>
    <row r="7" spans="2:6" ht="15" customHeight="1" thickBot="1">
      <c r="B7" s="14" t="s">
        <v>49</v>
      </c>
      <c r="C7" s="327">
        <f>C8+C11+C12</f>
        <v>54791</v>
      </c>
      <c r="D7" s="327">
        <f>D8+D11+D12</f>
        <v>65282</v>
      </c>
      <c r="E7" s="327">
        <f>E8+E11+E12</f>
        <v>156377</v>
      </c>
      <c r="F7" s="328">
        <f>SUM(C7:E7)</f>
        <v>276450</v>
      </c>
    </row>
    <row r="8" spans="2:6" ht="15" customHeight="1" thickBot="1">
      <c r="B8" s="15" t="s">
        <v>58</v>
      </c>
      <c r="C8" s="171">
        <v>54069</v>
      </c>
      <c r="D8" s="329">
        <v>46172</v>
      </c>
      <c r="E8" s="329">
        <v>123102</v>
      </c>
      <c r="F8" s="328">
        <f>SUM(C8:E8)</f>
        <v>223343</v>
      </c>
    </row>
    <row r="9" spans="2:6" ht="15" customHeight="1" thickBot="1">
      <c r="B9" s="15" t="s">
        <v>69</v>
      </c>
      <c r="C9" s="171">
        <v>52534</v>
      </c>
      <c r="D9" s="329"/>
      <c r="E9" s="329">
        <v>0</v>
      </c>
      <c r="F9" s="328">
        <f aca="true" t="shared" si="0" ref="F9:F39">SUM(C9:E9)</f>
        <v>52534</v>
      </c>
    </row>
    <row r="10" spans="2:6" ht="15" customHeight="1" thickBot="1">
      <c r="B10" s="15" t="s">
        <v>242</v>
      </c>
      <c r="C10" s="171"/>
      <c r="D10" s="329">
        <v>3588</v>
      </c>
      <c r="E10" s="329">
        <v>0</v>
      </c>
      <c r="F10" s="328">
        <f t="shared" si="0"/>
        <v>3588</v>
      </c>
    </row>
    <row r="11" spans="2:6" ht="15" customHeight="1" thickBot="1">
      <c r="B11" s="16" t="s">
        <v>59</v>
      </c>
      <c r="C11" s="172">
        <v>722</v>
      </c>
      <c r="D11" s="109">
        <v>11727</v>
      </c>
      <c r="E11" s="109">
        <v>23570</v>
      </c>
      <c r="F11" s="328">
        <f t="shared" si="0"/>
        <v>36019</v>
      </c>
    </row>
    <row r="12" spans="2:6" ht="15" customHeight="1" thickBot="1">
      <c r="B12" s="16" t="s">
        <v>60</v>
      </c>
      <c r="C12" s="172"/>
      <c r="D12" s="109">
        <v>7383</v>
      </c>
      <c r="E12" s="109">
        <v>9705</v>
      </c>
      <c r="F12" s="328">
        <f t="shared" si="0"/>
        <v>17088</v>
      </c>
    </row>
    <row r="13" spans="2:6" ht="15" customHeight="1" thickBot="1">
      <c r="B13" s="17" t="s">
        <v>241</v>
      </c>
      <c r="C13" s="173"/>
      <c r="D13" s="330">
        <v>1008</v>
      </c>
      <c r="E13" s="330">
        <v>0</v>
      </c>
      <c r="F13" s="328">
        <f t="shared" si="0"/>
        <v>1008</v>
      </c>
    </row>
    <row r="14" spans="2:8" ht="29.25" customHeight="1" thickBot="1">
      <c r="B14" s="167" t="s">
        <v>326</v>
      </c>
      <c r="C14" s="331">
        <v>14642</v>
      </c>
      <c r="D14" s="331">
        <v>15281</v>
      </c>
      <c r="E14" s="327">
        <v>38388</v>
      </c>
      <c r="F14" s="328">
        <f t="shared" si="0"/>
        <v>68311</v>
      </c>
      <c r="H14" s="196"/>
    </row>
    <row r="15" spans="2:6" ht="15" customHeight="1" thickBot="1">
      <c r="B15" s="108" t="s">
        <v>54</v>
      </c>
      <c r="C15" s="327">
        <f>C16+C18</f>
        <v>87768</v>
      </c>
      <c r="D15" s="327">
        <f>D16+D18</f>
        <v>39183</v>
      </c>
      <c r="E15" s="327">
        <f>E16+E18</f>
        <v>122341</v>
      </c>
      <c r="F15" s="328">
        <f t="shared" si="0"/>
        <v>249292</v>
      </c>
    </row>
    <row r="16" spans="2:6" ht="15" customHeight="1" thickBot="1">
      <c r="B16" s="18" t="s">
        <v>61</v>
      </c>
      <c r="C16" s="168">
        <v>75347</v>
      </c>
      <c r="D16" s="332">
        <v>38831</v>
      </c>
      <c r="E16" s="332">
        <v>121396</v>
      </c>
      <c r="F16" s="328">
        <f t="shared" si="0"/>
        <v>235574</v>
      </c>
    </row>
    <row r="17" spans="2:6" ht="15" customHeight="1" thickBot="1">
      <c r="B17" s="16" t="s">
        <v>62</v>
      </c>
      <c r="C17" s="172">
        <v>662</v>
      </c>
      <c r="D17" s="109"/>
      <c r="E17" s="109">
        <v>0</v>
      </c>
      <c r="F17" s="328">
        <f t="shared" si="0"/>
        <v>662</v>
      </c>
    </row>
    <row r="18" spans="2:6" ht="15" customHeight="1" thickBot="1">
      <c r="B18" s="17" t="s">
        <v>63</v>
      </c>
      <c r="C18" s="109">
        <v>12421</v>
      </c>
      <c r="D18" s="109">
        <v>352</v>
      </c>
      <c r="E18" s="109">
        <v>945</v>
      </c>
      <c r="F18" s="328">
        <f t="shared" si="0"/>
        <v>13718</v>
      </c>
    </row>
    <row r="19" spans="2:6" ht="15" customHeight="1" thickBot="1">
      <c r="B19" s="17" t="s">
        <v>195</v>
      </c>
      <c r="C19" s="224">
        <v>11529</v>
      </c>
      <c r="D19" s="333"/>
      <c r="E19" s="333">
        <v>0</v>
      </c>
      <c r="F19" s="328">
        <f t="shared" si="0"/>
        <v>11529</v>
      </c>
    </row>
    <row r="20" spans="2:6" s="79" customFormat="1" ht="15" customHeight="1" thickBot="1">
      <c r="B20" s="14" t="s">
        <v>191</v>
      </c>
      <c r="C20" s="327">
        <v>81141</v>
      </c>
      <c r="D20" s="327">
        <v>0</v>
      </c>
      <c r="E20" s="327">
        <v>0</v>
      </c>
      <c r="F20" s="328">
        <f t="shared" si="0"/>
        <v>81141</v>
      </c>
    </row>
    <row r="21" spans="2:6" ht="15" customHeight="1" thickBot="1">
      <c r="B21" s="14" t="s">
        <v>197</v>
      </c>
      <c r="C21" s="334">
        <f>SUM(C22:C25)</f>
        <v>184736</v>
      </c>
      <c r="D21" s="327">
        <f>SUM(D22:D24)</f>
        <v>0</v>
      </c>
      <c r="E21" s="327">
        <f>SUM(E22:E24)</f>
        <v>4456</v>
      </c>
      <c r="F21" s="328">
        <f>SUM(C21:E21)</f>
        <v>189192</v>
      </c>
    </row>
    <row r="22" spans="2:6" ht="15" customHeight="1" thickBot="1">
      <c r="B22" s="179" t="s">
        <v>64</v>
      </c>
      <c r="C22" s="177">
        <v>184373</v>
      </c>
      <c r="D22" s="332"/>
      <c r="E22" s="332">
        <v>4456</v>
      </c>
      <c r="F22" s="328">
        <f t="shared" si="0"/>
        <v>188829</v>
      </c>
    </row>
    <row r="23" spans="2:6" ht="15" customHeight="1" thickBot="1">
      <c r="B23" s="66" t="s">
        <v>65</v>
      </c>
      <c r="C23" s="169">
        <v>120</v>
      </c>
      <c r="D23" s="333"/>
      <c r="E23" s="333"/>
      <c r="F23" s="328">
        <f t="shared" si="0"/>
        <v>120</v>
      </c>
    </row>
    <row r="24" spans="2:6" ht="15" customHeight="1" thickBot="1">
      <c r="B24" s="180" t="s">
        <v>330</v>
      </c>
      <c r="C24" s="178">
        <v>20</v>
      </c>
      <c r="D24" s="109"/>
      <c r="E24" s="109"/>
      <c r="F24" s="328">
        <f t="shared" si="0"/>
        <v>20</v>
      </c>
    </row>
    <row r="25" spans="2:6" ht="15" customHeight="1" thickBot="1">
      <c r="B25" s="181" t="s">
        <v>331</v>
      </c>
      <c r="C25" s="169">
        <v>223</v>
      </c>
      <c r="D25" s="333"/>
      <c r="E25" s="333"/>
      <c r="F25" s="328">
        <f t="shared" si="0"/>
        <v>223</v>
      </c>
    </row>
    <row r="26" spans="2:6" ht="42" customHeight="1" thickBot="1">
      <c r="B26" s="228" t="s">
        <v>419</v>
      </c>
      <c r="C26" s="335">
        <v>427783</v>
      </c>
      <c r="D26" s="335"/>
      <c r="E26" s="335"/>
      <c r="F26" s="328">
        <f>SUM(C26:E26)</f>
        <v>427783</v>
      </c>
    </row>
    <row r="27" spans="2:6" ht="15" customHeight="1" thickBot="1">
      <c r="B27" s="14" t="s">
        <v>51</v>
      </c>
      <c r="C27" s="327">
        <f>C28+C34</f>
        <v>58620</v>
      </c>
      <c r="D27" s="327">
        <f>D28+D34</f>
        <v>5152</v>
      </c>
      <c r="E27" s="327">
        <f>E28+E34</f>
        <v>22486</v>
      </c>
      <c r="F27" s="328">
        <f>SUM(C27:E27)</f>
        <v>86258</v>
      </c>
    </row>
    <row r="28" spans="2:6" ht="15" customHeight="1" thickBot="1">
      <c r="B28" s="74" t="s">
        <v>109</v>
      </c>
      <c r="C28" s="336">
        <f>SUM(C29:C33)</f>
        <v>15076</v>
      </c>
      <c r="D28" s="336">
        <f>SUM(D29:D33)</f>
        <v>1322</v>
      </c>
      <c r="E28" s="336">
        <f>SUM(E29:E33)</f>
        <v>5366</v>
      </c>
      <c r="F28" s="328">
        <f t="shared" si="0"/>
        <v>21764</v>
      </c>
    </row>
    <row r="29" spans="2:6" ht="15" customHeight="1" thickBot="1">
      <c r="B29" s="18" t="s">
        <v>66</v>
      </c>
      <c r="C29" s="168">
        <v>1000</v>
      </c>
      <c r="D29" s="332"/>
      <c r="E29" s="332"/>
      <c r="F29" s="328">
        <f t="shared" si="0"/>
        <v>1000</v>
      </c>
    </row>
    <row r="30" spans="2:6" ht="15" customHeight="1" thickBot="1">
      <c r="B30" s="15" t="s">
        <v>200</v>
      </c>
      <c r="C30" s="171"/>
      <c r="D30" s="329"/>
      <c r="E30" s="337">
        <v>1187</v>
      </c>
      <c r="F30" s="328">
        <f t="shared" si="0"/>
        <v>1187</v>
      </c>
    </row>
    <row r="31" spans="2:6" ht="29.25" customHeight="1" thickBot="1">
      <c r="B31" s="326" t="s">
        <v>466</v>
      </c>
      <c r="C31" s="171"/>
      <c r="D31" s="329"/>
      <c r="E31" s="337"/>
      <c r="F31" s="328"/>
    </row>
    <row r="32" spans="2:6" ht="15" customHeight="1" thickBot="1">
      <c r="B32" s="16" t="s">
        <v>328</v>
      </c>
      <c r="C32" s="172">
        <v>5719</v>
      </c>
      <c r="D32" s="109"/>
      <c r="E32" s="338"/>
      <c r="F32" s="328">
        <f t="shared" si="0"/>
        <v>5719</v>
      </c>
    </row>
    <row r="33" spans="2:6" ht="15" customHeight="1" thickBot="1">
      <c r="B33" s="17" t="s">
        <v>67</v>
      </c>
      <c r="C33" s="173">
        <v>8357</v>
      </c>
      <c r="D33" s="330">
        <v>1322</v>
      </c>
      <c r="E33" s="339">
        <v>4179</v>
      </c>
      <c r="F33" s="328">
        <f t="shared" si="0"/>
        <v>13858</v>
      </c>
    </row>
    <row r="34" spans="2:6" s="79" customFormat="1" ht="15" customHeight="1" thickBot="1">
      <c r="B34" s="6" t="s">
        <v>201</v>
      </c>
      <c r="C34" s="327">
        <f>SUM(C35:C38)</f>
        <v>43544</v>
      </c>
      <c r="D34" s="327">
        <f>SUM(D35:D38)</f>
        <v>3830</v>
      </c>
      <c r="E34" s="340">
        <f>SUM(E35:E38)</f>
        <v>17120</v>
      </c>
      <c r="F34" s="328">
        <f t="shared" si="0"/>
        <v>64494</v>
      </c>
    </row>
    <row r="35" spans="2:6" ht="15" customHeight="1" thickBot="1">
      <c r="B35" s="166" t="s">
        <v>284</v>
      </c>
      <c r="C35" s="174">
        <v>35120</v>
      </c>
      <c r="D35" s="341">
        <v>3830</v>
      </c>
      <c r="E35" s="342">
        <v>17120</v>
      </c>
      <c r="F35" s="328">
        <f t="shared" si="0"/>
        <v>56070</v>
      </c>
    </row>
    <row r="36" spans="2:6" ht="15" customHeight="1" thickBot="1">
      <c r="B36" s="166" t="s">
        <v>340</v>
      </c>
      <c r="C36" s="174">
        <v>279</v>
      </c>
      <c r="D36" s="341"/>
      <c r="E36" s="342"/>
      <c r="F36" s="328">
        <f t="shared" si="0"/>
        <v>279</v>
      </c>
    </row>
    <row r="37" spans="2:6" ht="15" customHeight="1" thickBot="1">
      <c r="B37" s="66" t="s">
        <v>329</v>
      </c>
      <c r="C37" s="175">
        <v>6685</v>
      </c>
      <c r="D37" s="343"/>
      <c r="E37" s="344"/>
      <c r="F37" s="328">
        <f t="shared" si="0"/>
        <v>6685</v>
      </c>
    </row>
    <row r="38" spans="2:6" ht="15" customHeight="1" thickBot="1">
      <c r="B38" s="69" t="s">
        <v>68</v>
      </c>
      <c r="C38" s="176">
        <v>1460</v>
      </c>
      <c r="D38" s="345"/>
      <c r="E38" s="346"/>
      <c r="F38" s="328">
        <f t="shared" si="0"/>
        <v>1460</v>
      </c>
    </row>
    <row r="39" spans="2:6" ht="13.5" thickBot="1">
      <c r="B39" s="14" t="s">
        <v>52</v>
      </c>
      <c r="C39" s="347">
        <f>C7+C14+C15+C21+C27+C20+C26</f>
        <v>909481</v>
      </c>
      <c r="D39" s="347">
        <f>D7+D14+D15+D21+D27+D20</f>
        <v>124898</v>
      </c>
      <c r="E39" s="347">
        <f>E7+E14+E15+E21+E27</f>
        <v>344048</v>
      </c>
      <c r="F39" s="328">
        <f t="shared" si="0"/>
        <v>1378427</v>
      </c>
    </row>
    <row r="40" ht="12.75">
      <c r="D40" s="2"/>
    </row>
  </sheetData>
  <sheetProtection/>
  <mergeCells count="6">
    <mergeCell ref="B2:F3"/>
    <mergeCell ref="B5:B6"/>
    <mergeCell ref="D5:D6"/>
    <mergeCell ref="E5:E6"/>
    <mergeCell ref="F5:F6"/>
    <mergeCell ref="C5:C6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landscape" paperSize="9" scale="82" r:id="rId1"/>
  <headerFooter alignWithMargins="0">
    <oddHeader>&amp;R3.sz melléklet
..../2012.(V.31.) Egyek Önk.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4:F46"/>
  <sheetViews>
    <sheetView view="pageLayout" workbookViewId="0" topLeftCell="C20">
      <selection activeCell="J20" sqref="J20"/>
    </sheetView>
  </sheetViews>
  <sheetFormatPr defaultColWidth="9.00390625" defaultRowHeight="12.75"/>
  <cols>
    <col min="1" max="1" width="3.125" style="0" customWidth="1"/>
    <col min="2" max="2" width="5.375" style="0" customWidth="1"/>
    <col min="3" max="3" width="11.75390625" style="0" customWidth="1"/>
    <col min="4" max="4" width="61.375" style="0" customWidth="1"/>
    <col min="5" max="5" width="11.00390625" style="0" customWidth="1"/>
  </cols>
  <sheetData>
    <row r="4" spans="2:4" ht="15.75">
      <c r="B4" s="533" t="s">
        <v>467</v>
      </c>
      <c r="C4" s="534"/>
      <c r="D4" s="534"/>
    </row>
    <row r="5" ht="13.5" thickBot="1">
      <c r="F5" s="348" t="s">
        <v>468</v>
      </c>
    </row>
    <row r="6" spans="2:5" ht="27.75" customHeight="1" thickBot="1">
      <c r="B6" s="74" t="s">
        <v>469</v>
      </c>
      <c r="C6" s="349" t="s">
        <v>470</v>
      </c>
      <c r="D6" s="350" t="s">
        <v>471</v>
      </c>
      <c r="E6" s="351" t="s">
        <v>472</v>
      </c>
    </row>
    <row r="7" spans="2:5" ht="21" customHeight="1">
      <c r="B7" s="370" t="s">
        <v>3</v>
      </c>
      <c r="C7" s="66">
        <v>412000</v>
      </c>
      <c r="D7" s="352" t="s">
        <v>473</v>
      </c>
      <c r="E7" s="332">
        <v>3394</v>
      </c>
    </row>
    <row r="8" spans="2:5" ht="21" customHeight="1">
      <c r="B8" s="370" t="s">
        <v>7</v>
      </c>
      <c r="C8" s="66">
        <v>412000</v>
      </c>
      <c r="D8" s="352" t="s">
        <v>474</v>
      </c>
      <c r="E8" s="329">
        <v>1657</v>
      </c>
    </row>
    <row r="9" spans="2:5" ht="21" customHeight="1">
      <c r="B9" s="370" t="s">
        <v>11</v>
      </c>
      <c r="C9" s="66">
        <v>412000</v>
      </c>
      <c r="D9" s="352" t="s">
        <v>475</v>
      </c>
      <c r="E9" s="329">
        <v>4950</v>
      </c>
    </row>
    <row r="10" spans="2:5" ht="21" customHeight="1">
      <c r="B10" s="370" t="s">
        <v>5</v>
      </c>
      <c r="C10" s="66">
        <v>412000</v>
      </c>
      <c r="D10" s="352" t="s">
        <v>476</v>
      </c>
      <c r="E10" s="329">
        <v>88</v>
      </c>
    </row>
    <row r="11" spans="2:5" ht="21" customHeight="1">
      <c r="B11" s="370" t="s">
        <v>8</v>
      </c>
      <c r="C11" s="66">
        <v>412000</v>
      </c>
      <c r="D11" s="352" t="s">
        <v>477</v>
      </c>
      <c r="E11" s="329">
        <v>445</v>
      </c>
    </row>
    <row r="12" spans="2:5" ht="21" customHeight="1">
      <c r="B12" s="370" t="s">
        <v>12</v>
      </c>
      <c r="C12" s="66">
        <v>412000</v>
      </c>
      <c r="D12" s="352" t="s">
        <v>478</v>
      </c>
      <c r="E12" s="329">
        <v>235</v>
      </c>
    </row>
    <row r="13" spans="2:5" ht="21" customHeight="1">
      <c r="B13" s="370" t="s">
        <v>6</v>
      </c>
      <c r="C13" s="66">
        <v>412000</v>
      </c>
      <c r="D13" s="352" t="s">
        <v>479</v>
      </c>
      <c r="E13" s="109">
        <v>700</v>
      </c>
    </row>
    <row r="14" spans="2:5" ht="21" customHeight="1" thickBot="1">
      <c r="B14" s="370" t="s">
        <v>12</v>
      </c>
      <c r="C14" s="66">
        <v>429900</v>
      </c>
      <c r="D14" s="352" t="s">
        <v>480</v>
      </c>
      <c r="E14" s="109">
        <v>2000</v>
      </c>
    </row>
    <row r="15" spans="2:5" ht="21" customHeight="1" thickBot="1">
      <c r="B15" s="532" t="s">
        <v>48</v>
      </c>
      <c r="C15" s="532"/>
      <c r="D15" s="532"/>
      <c r="E15" s="334">
        <f>SUM(E7:E14)</f>
        <v>13469</v>
      </c>
    </row>
    <row r="16" ht="21" customHeight="1"/>
    <row r="17" ht="21" customHeight="1"/>
    <row r="18" spans="2:4" ht="21" customHeight="1">
      <c r="B18" s="533" t="s">
        <v>481</v>
      </c>
      <c r="C18" s="534"/>
      <c r="D18" s="534"/>
    </row>
    <row r="19" spans="2:6" ht="21" customHeight="1" thickBot="1">
      <c r="B19" s="353"/>
      <c r="C19" s="353"/>
      <c r="D19" s="353"/>
      <c r="F19" s="348" t="s">
        <v>468</v>
      </c>
    </row>
    <row r="20" spans="2:5" ht="25.5" customHeight="1" thickBot="1">
      <c r="B20" s="74" t="s">
        <v>469</v>
      </c>
      <c r="C20" s="6" t="s">
        <v>482</v>
      </c>
      <c r="D20" s="6" t="s">
        <v>483</v>
      </c>
      <c r="E20" s="351" t="s">
        <v>472</v>
      </c>
    </row>
    <row r="21" spans="2:5" ht="21" customHeight="1" thickBot="1">
      <c r="B21" s="141" t="s">
        <v>3</v>
      </c>
      <c r="C21" s="354">
        <v>390002</v>
      </c>
      <c r="D21" s="355" t="s">
        <v>484</v>
      </c>
      <c r="E21" s="332">
        <v>30500</v>
      </c>
    </row>
    <row r="22" spans="2:5" ht="21" customHeight="1" thickBot="1">
      <c r="B22" s="141" t="s">
        <v>7</v>
      </c>
      <c r="C22" s="356">
        <v>390002</v>
      </c>
      <c r="D22" s="357" t="s">
        <v>485</v>
      </c>
      <c r="E22" s="209">
        <v>331671</v>
      </c>
    </row>
    <row r="23" spans="2:5" ht="21" customHeight="1" thickBot="1">
      <c r="B23" s="141" t="s">
        <v>11</v>
      </c>
      <c r="C23" s="358">
        <v>412000</v>
      </c>
      <c r="D23" s="359" t="s">
        <v>486</v>
      </c>
      <c r="E23" s="209">
        <v>12626</v>
      </c>
    </row>
    <row r="24" spans="2:5" ht="21" customHeight="1" thickBot="1">
      <c r="B24" s="141" t="s">
        <v>5</v>
      </c>
      <c r="C24" s="358">
        <v>412000</v>
      </c>
      <c r="D24" s="359" t="s">
        <v>487</v>
      </c>
      <c r="E24" s="209">
        <v>2500</v>
      </c>
    </row>
    <row r="25" spans="2:5" ht="21" customHeight="1" thickBot="1">
      <c r="B25" s="141" t="s">
        <v>8</v>
      </c>
      <c r="C25" s="360">
        <v>421100</v>
      </c>
      <c r="D25" s="361" t="s">
        <v>488</v>
      </c>
      <c r="E25" s="109">
        <v>1500</v>
      </c>
    </row>
    <row r="26" spans="2:5" ht="25.5" customHeight="1" thickBot="1">
      <c r="B26" s="141" t="s">
        <v>12</v>
      </c>
      <c r="C26" s="360">
        <v>421100</v>
      </c>
      <c r="D26" s="362" t="s">
        <v>489</v>
      </c>
      <c r="E26" s="109">
        <v>300</v>
      </c>
    </row>
    <row r="27" spans="2:5" ht="26.25" customHeight="1" thickBot="1">
      <c r="B27" s="141" t="s">
        <v>6</v>
      </c>
      <c r="C27" s="360">
        <v>841112</v>
      </c>
      <c r="D27" s="361" t="s">
        <v>490</v>
      </c>
      <c r="E27" s="109">
        <v>1200</v>
      </c>
    </row>
    <row r="28" spans="2:5" ht="21" customHeight="1" thickBot="1">
      <c r="B28" s="141" t="s">
        <v>14</v>
      </c>
      <c r="C28" s="360">
        <v>841126</v>
      </c>
      <c r="D28" s="361" t="s">
        <v>491</v>
      </c>
      <c r="E28" s="109">
        <v>300</v>
      </c>
    </row>
    <row r="29" spans="2:5" ht="21" customHeight="1" thickBot="1">
      <c r="B29" s="141" t="s">
        <v>9</v>
      </c>
      <c r="C29" s="360">
        <v>841126</v>
      </c>
      <c r="D29" s="361" t="s">
        <v>492</v>
      </c>
      <c r="E29" s="109">
        <v>1500</v>
      </c>
    </row>
    <row r="30" spans="2:5" ht="21" customHeight="1" thickBot="1">
      <c r="B30" s="141" t="s">
        <v>4</v>
      </c>
      <c r="C30" s="360">
        <v>841126</v>
      </c>
      <c r="D30" s="361" t="s">
        <v>493</v>
      </c>
      <c r="E30" s="109">
        <v>4600</v>
      </c>
    </row>
    <row r="31" spans="2:5" ht="21" customHeight="1" thickBot="1">
      <c r="B31" s="141" t="s">
        <v>10</v>
      </c>
      <c r="C31" s="360">
        <v>841154</v>
      </c>
      <c r="D31" s="361" t="s">
        <v>494</v>
      </c>
      <c r="E31" s="109">
        <v>350</v>
      </c>
    </row>
    <row r="32" spans="2:5" ht="21" customHeight="1" thickBot="1">
      <c r="B32" s="141" t="s">
        <v>36</v>
      </c>
      <c r="C32" s="360">
        <v>841402</v>
      </c>
      <c r="D32" s="361" t="s">
        <v>495</v>
      </c>
      <c r="E32" s="109">
        <v>2794</v>
      </c>
    </row>
    <row r="33" spans="2:5" ht="21" customHeight="1" thickBot="1">
      <c r="B33" s="141" t="s">
        <v>496</v>
      </c>
      <c r="C33" s="363">
        <v>841403</v>
      </c>
      <c r="D33" s="364" t="s">
        <v>497</v>
      </c>
      <c r="E33" s="209">
        <v>15</v>
      </c>
    </row>
    <row r="34" spans="2:5" ht="21" customHeight="1" thickBot="1">
      <c r="B34" s="141" t="s">
        <v>498</v>
      </c>
      <c r="C34" s="360">
        <v>841908</v>
      </c>
      <c r="D34" s="361" t="s">
        <v>0</v>
      </c>
      <c r="E34" s="109">
        <v>7917</v>
      </c>
    </row>
    <row r="35" spans="2:5" ht="21" customHeight="1" thickBot="1">
      <c r="B35" s="141" t="s">
        <v>499</v>
      </c>
      <c r="C35" s="365">
        <v>841906</v>
      </c>
      <c r="D35" s="310" t="s">
        <v>193</v>
      </c>
      <c r="E35" s="338">
        <v>19013</v>
      </c>
    </row>
    <row r="36" spans="2:5" ht="21" customHeight="1" thickBot="1">
      <c r="B36" s="141" t="s">
        <v>500</v>
      </c>
      <c r="C36" s="360">
        <v>841906</v>
      </c>
      <c r="D36" s="361" t="s">
        <v>501</v>
      </c>
      <c r="E36" s="109">
        <v>9740</v>
      </c>
    </row>
    <row r="37" spans="2:5" ht="21" customHeight="1" thickBot="1">
      <c r="B37" s="141" t="s">
        <v>502</v>
      </c>
      <c r="C37" s="360">
        <v>851011</v>
      </c>
      <c r="D37" s="361" t="s">
        <v>503</v>
      </c>
      <c r="E37" s="109">
        <v>799</v>
      </c>
    </row>
    <row r="38" spans="2:5" ht="21" customHeight="1" thickBot="1">
      <c r="B38" s="141" t="s">
        <v>504</v>
      </c>
      <c r="C38" s="360">
        <v>842521</v>
      </c>
      <c r="D38" s="361" t="s">
        <v>505</v>
      </c>
      <c r="E38" s="109">
        <v>255</v>
      </c>
    </row>
    <row r="39" spans="2:5" ht="21" customHeight="1" thickBot="1">
      <c r="B39" s="141" t="s">
        <v>506</v>
      </c>
      <c r="C39" s="360">
        <v>852021</v>
      </c>
      <c r="D39" s="361" t="s">
        <v>507</v>
      </c>
      <c r="E39" s="109">
        <v>1577</v>
      </c>
    </row>
    <row r="40" spans="2:5" ht="21" customHeight="1" thickBot="1">
      <c r="B40" s="141" t="s">
        <v>508</v>
      </c>
      <c r="C40" s="360">
        <v>852021</v>
      </c>
      <c r="D40" s="361" t="s">
        <v>509</v>
      </c>
      <c r="E40" s="109">
        <v>146</v>
      </c>
    </row>
    <row r="41" spans="2:5" ht="21" customHeight="1" thickBot="1">
      <c r="B41" s="141" t="s">
        <v>510</v>
      </c>
      <c r="C41" s="360">
        <v>852021</v>
      </c>
      <c r="D41" s="361" t="s">
        <v>511</v>
      </c>
      <c r="E41" s="109">
        <v>338</v>
      </c>
    </row>
    <row r="42" spans="2:5" ht="21" customHeight="1" thickBot="1">
      <c r="B42" s="141" t="s">
        <v>512</v>
      </c>
      <c r="C42" s="360">
        <v>862211</v>
      </c>
      <c r="D42" s="361" t="s">
        <v>513</v>
      </c>
      <c r="E42" s="109">
        <v>2981</v>
      </c>
    </row>
    <row r="43" spans="2:5" ht="21" customHeight="1" thickBot="1">
      <c r="B43" s="141" t="s">
        <v>514</v>
      </c>
      <c r="C43" s="360">
        <v>890442</v>
      </c>
      <c r="D43" s="361" t="s">
        <v>515</v>
      </c>
      <c r="E43" s="109">
        <v>281</v>
      </c>
    </row>
    <row r="44" spans="2:5" ht="21" customHeight="1" thickBot="1">
      <c r="B44" s="141" t="s">
        <v>516</v>
      </c>
      <c r="C44" s="360">
        <v>910502</v>
      </c>
      <c r="D44" s="361" t="s">
        <v>517</v>
      </c>
      <c r="E44" s="109">
        <v>400</v>
      </c>
    </row>
    <row r="45" spans="2:5" ht="21" customHeight="1" thickBot="1">
      <c r="B45" s="141" t="s">
        <v>518</v>
      </c>
      <c r="C45" s="366">
        <v>960302</v>
      </c>
      <c r="D45" s="367" t="s">
        <v>519</v>
      </c>
      <c r="E45" s="330">
        <v>875</v>
      </c>
    </row>
    <row r="46" spans="2:5" ht="21" customHeight="1" thickBot="1">
      <c r="B46" s="530" t="s">
        <v>15</v>
      </c>
      <c r="C46" s="531"/>
      <c r="D46" s="531"/>
      <c r="E46" s="368">
        <f>SUM(E21:E45)</f>
        <v>434178</v>
      </c>
    </row>
    <row r="47" ht="21" customHeight="1"/>
    <row r="48" ht="21" customHeight="1"/>
    <row r="49" ht="21" customHeight="1"/>
    <row r="50" ht="21" customHeight="1"/>
    <row r="51" ht="21" customHeight="1"/>
    <row r="52" ht="21" customHeight="1"/>
  </sheetData>
  <sheetProtection/>
  <mergeCells count="4">
    <mergeCell ref="B46:D46"/>
    <mergeCell ref="B15:D15"/>
    <mergeCell ref="B4:D4"/>
    <mergeCell ref="B18:D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2" r:id="rId1"/>
  <headerFooter alignWithMargins="0">
    <oddHeader xml:space="preserve">&amp;R5.sz. melléklet
..../2012.(....) Egyek Önk.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F120"/>
  <sheetViews>
    <sheetView view="pageLayout" workbookViewId="0" topLeftCell="A93">
      <selection activeCell="D91" sqref="D91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56.625" style="0" customWidth="1"/>
    <col min="4" max="4" width="13.375" style="383" customWidth="1"/>
    <col min="5" max="5" width="13.375" style="0" customWidth="1"/>
    <col min="6" max="6" width="13.75390625" style="0" bestFit="1" customWidth="1"/>
  </cols>
  <sheetData>
    <row r="1" spans="2:5" ht="15.75">
      <c r="B1" s="533" t="s">
        <v>188</v>
      </c>
      <c r="C1" s="534"/>
      <c r="D1" s="534"/>
      <c r="E1" s="534"/>
    </row>
    <row r="2" spans="2:3" ht="16.5" thickBot="1">
      <c r="B2" s="32" t="s">
        <v>113</v>
      </c>
      <c r="C2" s="32"/>
    </row>
    <row r="3" spans="2:5" ht="26.25" thickBot="1">
      <c r="B3" s="35" t="s">
        <v>114</v>
      </c>
      <c r="C3" s="36" t="s">
        <v>115</v>
      </c>
      <c r="D3" s="382" t="s">
        <v>305</v>
      </c>
      <c r="E3" s="84"/>
    </row>
    <row r="4" spans="2:4" ht="13.5" thickBot="1">
      <c r="B4" s="35">
        <v>1</v>
      </c>
      <c r="C4" s="36">
        <v>2</v>
      </c>
      <c r="D4" s="382">
        <v>3</v>
      </c>
    </row>
    <row r="5" spans="2:4" ht="13.5" thickBot="1">
      <c r="B5" s="38" t="s">
        <v>3</v>
      </c>
      <c r="C5" s="39" t="s">
        <v>365</v>
      </c>
      <c r="D5" s="382">
        <f>SUM(D6:D11)</f>
        <v>419366</v>
      </c>
    </row>
    <row r="6" spans="2:4" ht="12.75">
      <c r="B6" s="46" t="s">
        <v>366</v>
      </c>
      <c r="C6" s="47" t="s">
        <v>243</v>
      </c>
      <c r="D6" s="384">
        <v>211996</v>
      </c>
    </row>
    <row r="7" spans="2:4" ht="12.75">
      <c r="B7" s="42" t="s">
        <v>149</v>
      </c>
      <c r="C7" s="43" t="s">
        <v>122</v>
      </c>
      <c r="D7" s="385">
        <v>2398</v>
      </c>
    </row>
    <row r="8" spans="2:4" ht="25.5">
      <c r="B8" s="42" t="s">
        <v>150</v>
      </c>
      <c r="C8" s="43" t="s">
        <v>244</v>
      </c>
      <c r="D8" s="385">
        <v>4642</v>
      </c>
    </row>
    <row r="9" spans="2:4" ht="12.75">
      <c r="B9" s="42" t="s">
        <v>152</v>
      </c>
      <c r="C9" s="43" t="s">
        <v>123</v>
      </c>
      <c r="D9" s="386">
        <v>184722</v>
      </c>
    </row>
    <row r="10" spans="2:4" ht="12.75">
      <c r="B10" s="42" t="s">
        <v>367</v>
      </c>
      <c r="C10" s="43" t="s">
        <v>190</v>
      </c>
      <c r="D10" s="385">
        <v>14571</v>
      </c>
    </row>
    <row r="11" spans="2:4" ht="12.75">
      <c r="B11" s="42" t="s">
        <v>154</v>
      </c>
      <c r="C11" s="49" t="s">
        <v>124</v>
      </c>
      <c r="D11" s="387">
        <f>D12+D13+D14</f>
        <v>1037</v>
      </c>
    </row>
    <row r="12" spans="2:4" ht="12.75">
      <c r="B12" s="42" t="s">
        <v>155</v>
      </c>
      <c r="C12" s="50" t="s">
        <v>125</v>
      </c>
      <c r="D12" s="385"/>
    </row>
    <row r="13" spans="2:4" ht="12.75">
      <c r="B13" s="42" t="s">
        <v>157</v>
      </c>
      <c r="C13" s="50" t="s">
        <v>126</v>
      </c>
      <c r="D13" s="385"/>
    </row>
    <row r="14" spans="2:4" ht="13.5" thickBot="1">
      <c r="B14" s="42" t="s">
        <v>159</v>
      </c>
      <c r="C14" s="51" t="s">
        <v>127</v>
      </c>
      <c r="D14" s="386">
        <v>1037</v>
      </c>
    </row>
    <row r="15" spans="2:4" ht="26.25" thickBot="1">
      <c r="B15" s="38" t="s">
        <v>7</v>
      </c>
      <c r="C15" s="121" t="s">
        <v>368</v>
      </c>
      <c r="D15" s="373">
        <f>D16+D26</f>
        <v>417950</v>
      </c>
    </row>
    <row r="16" spans="2:4" ht="13.5" thickBot="1">
      <c r="B16" s="118" t="s">
        <v>167</v>
      </c>
      <c r="C16" s="155" t="s">
        <v>279</v>
      </c>
      <c r="D16" s="388">
        <f>SUM(D17:D25)</f>
        <v>85141</v>
      </c>
    </row>
    <row r="17" spans="2:4" ht="12.75">
      <c r="B17" s="119" t="s">
        <v>369</v>
      </c>
      <c r="C17" s="124" t="s">
        <v>316</v>
      </c>
      <c r="D17" s="384">
        <v>3261</v>
      </c>
    </row>
    <row r="18" spans="2:4" ht="12.75">
      <c r="B18" s="119" t="s">
        <v>370</v>
      </c>
      <c r="C18" s="123" t="s">
        <v>315</v>
      </c>
      <c r="D18" s="385">
        <v>58514</v>
      </c>
    </row>
    <row r="19" spans="2:4" ht="12.75">
      <c r="B19" s="119" t="s">
        <v>371</v>
      </c>
      <c r="C19" s="123" t="s">
        <v>283</v>
      </c>
      <c r="D19" s="385">
        <v>10778</v>
      </c>
    </row>
    <row r="20" spans="2:4" ht="12.75">
      <c r="B20" s="119" t="s">
        <v>372</v>
      </c>
      <c r="C20" s="123" t="s">
        <v>286</v>
      </c>
      <c r="D20" s="385"/>
    </row>
    <row r="21" spans="2:4" ht="12.75">
      <c r="B21" s="119" t="s">
        <v>373</v>
      </c>
      <c r="C21" s="123" t="s">
        <v>192</v>
      </c>
      <c r="D21" s="385"/>
    </row>
    <row r="22" spans="2:4" ht="25.5">
      <c r="B22" s="119" t="s">
        <v>523</v>
      </c>
      <c r="C22" s="123" t="s">
        <v>231</v>
      </c>
      <c r="D22" s="385"/>
    </row>
    <row r="23" spans="2:4" ht="12.75">
      <c r="B23" s="119" t="s">
        <v>374</v>
      </c>
      <c r="C23" s="123" t="s">
        <v>421</v>
      </c>
      <c r="D23" s="385"/>
    </row>
    <row r="24" spans="2:4" ht="25.5">
      <c r="B24" s="119" t="s">
        <v>376</v>
      </c>
      <c r="C24" s="123" t="s">
        <v>375</v>
      </c>
      <c r="D24" s="385">
        <v>12588</v>
      </c>
    </row>
    <row r="25" spans="2:4" ht="12.75">
      <c r="B25" s="119" t="s">
        <v>420</v>
      </c>
      <c r="C25" s="123" t="s">
        <v>278</v>
      </c>
      <c r="D25" s="385"/>
    </row>
    <row r="26" spans="2:4" ht="12.75">
      <c r="B26" s="119" t="s">
        <v>377</v>
      </c>
      <c r="C26" s="156" t="s">
        <v>138</v>
      </c>
      <c r="D26" s="387">
        <f>D27+D28+D29+D31+D30</f>
        <v>332809</v>
      </c>
    </row>
    <row r="27" spans="2:4" ht="12.75">
      <c r="B27" s="119" t="s">
        <v>378</v>
      </c>
      <c r="C27" s="123" t="s">
        <v>134</v>
      </c>
      <c r="D27" s="385"/>
    </row>
    <row r="28" spans="2:4" ht="12.75">
      <c r="B28" s="119" t="s">
        <v>379</v>
      </c>
      <c r="C28" s="123" t="s">
        <v>283</v>
      </c>
      <c r="D28" s="385">
        <v>332809</v>
      </c>
    </row>
    <row r="29" spans="2:4" ht="12.75">
      <c r="B29" s="119" t="s">
        <v>380</v>
      </c>
      <c r="C29" s="123" t="s">
        <v>136</v>
      </c>
      <c r="D29" s="385"/>
    </row>
    <row r="30" spans="2:4" ht="12.75">
      <c r="B30" s="120" t="s">
        <v>381</v>
      </c>
      <c r="C30" s="123" t="s">
        <v>229</v>
      </c>
      <c r="D30" s="385"/>
    </row>
    <row r="31" spans="2:4" ht="13.5" thickBot="1">
      <c r="B31" s="120" t="s">
        <v>382</v>
      </c>
      <c r="C31" s="123" t="s">
        <v>230</v>
      </c>
      <c r="D31" s="385"/>
    </row>
    <row r="32" spans="2:4" ht="13.5" thickBot="1">
      <c r="B32" s="38" t="s">
        <v>11</v>
      </c>
      <c r="C32" s="39" t="s">
        <v>383</v>
      </c>
      <c r="D32" s="382">
        <f>SUM(D33:D36)</f>
        <v>240053</v>
      </c>
    </row>
    <row r="33" spans="2:4" ht="12.75">
      <c r="B33" s="40" t="s">
        <v>384</v>
      </c>
      <c r="C33" s="41" t="s">
        <v>117</v>
      </c>
      <c r="D33" s="389"/>
    </row>
    <row r="34" spans="2:4" ht="12.75">
      <c r="B34" s="42" t="s">
        <v>385</v>
      </c>
      <c r="C34" s="43" t="s">
        <v>119</v>
      </c>
      <c r="D34" s="385">
        <v>41219</v>
      </c>
    </row>
    <row r="35" spans="2:4" ht="12.75">
      <c r="B35" s="42" t="s">
        <v>386</v>
      </c>
      <c r="C35" s="43" t="s">
        <v>120</v>
      </c>
      <c r="D35" s="385">
        <v>194861</v>
      </c>
    </row>
    <row r="36" spans="2:4" ht="13.5" thickBot="1">
      <c r="B36" s="44" t="s">
        <v>121</v>
      </c>
      <c r="C36" s="45" t="s">
        <v>277</v>
      </c>
      <c r="D36" s="390">
        <v>3973</v>
      </c>
    </row>
    <row r="37" spans="2:4" ht="13.5" thickBot="1">
      <c r="B37" s="38" t="s">
        <v>5</v>
      </c>
      <c r="C37" s="39" t="s">
        <v>387</v>
      </c>
      <c r="D37" s="391">
        <v>28660</v>
      </c>
    </row>
    <row r="38" spans="2:4" ht="13.5" thickBot="1">
      <c r="B38" s="38" t="s">
        <v>8</v>
      </c>
      <c r="C38" s="83" t="s">
        <v>388</v>
      </c>
      <c r="D38" s="382">
        <f>SUM(D39:D42)</f>
        <v>350</v>
      </c>
    </row>
    <row r="39" spans="2:4" ht="12.75">
      <c r="B39" s="129" t="s">
        <v>389</v>
      </c>
      <c r="C39" s="125" t="s">
        <v>128</v>
      </c>
      <c r="D39" s="392">
        <v>350</v>
      </c>
    </row>
    <row r="40" spans="2:4" ht="12.75">
      <c r="B40" s="130" t="s">
        <v>129</v>
      </c>
      <c r="C40" s="126" t="s">
        <v>130</v>
      </c>
      <c r="D40" s="385"/>
    </row>
    <row r="41" spans="2:4" ht="12.75">
      <c r="B41" s="131" t="s">
        <v>131</v>
      </c>
      <c r="C41" s="127" t="s">
        <v>30</v>
      </c>
      <c r="D41" s="385"/>
    </row>
    <row r="42" spans="2:4" ht="13.5" thickBot="1">
      <c r="B42" s="89" t="s">
        <v>232</v>
      </c>
      <c r="C42" s="128" t="s">
        <v>287</v>
      </c>
      <c r="D42" s="393"/>
    </row>
    <row r="43" spans="2:4" ht="13.5" thickBot="1">
      <c r="B43" s="53" t="s">
        <v>12</v>
      </c>
      <c r="C43" s="122" t="s">
        <v>390</v>
      </c>
      <c r="D43" s="394">
        <f>D44+D45</f>
        <v>6684</v>
      </c>
    </row>
    <row r="44" spans="2:4" ht="26.25" customHeight="1">
      <c r="B44" s="46" t="s">
        <v>391</v>
      </c>
      <c r="C44" s="52" t="s">
        <v>139</v>
      </c>
      <c r="D44" s="395">
        <v>1032</v>
      </c>
    </row>
    <row r="45" spans="2:4" ht="18.75" customHeight="1">
      <c r="B45" s="40" t="s">
        <v>137</v>
      </c>
      <c r="C45" s="54" t="s">
        <v>140</v>
      </c>
      <c r="D45" s="396">
        <v>5652</v>
      </c>
    </row>
    <row r="46" spans="2:4" ht="25.5" customHeight="1" thickBot="1">
      <c r="B46" s="40" t="s">
        <v>6</v>
      </c>
      <c r="C46" s="215" t="s">
        <v>392</v>
      </c>
      <c r="D46" s="396"/>
    </row>
    <row r="47" spans="2:4" ht="13.5" thickBot="1">
      <c r="B47" s="38" t="s">
        <v>14</v>
      </c>
      <c r="C47" s="39" t="s">
        <v>393</v>
      </c>
      <c r="D47" s="382">
        <f>SUM(D48:D49)</f>
        <v>136</v>
      </c>
    </row>
    <row r="48" spans="2:4" ht="12.75">
      <c r="B48" s="55" t="s">
        <v>394</v>
      </c>
      <c r="C48" s="56" t="s">
        <v>141</v>
      </c>
      <c r="D48" s="392">
        <v>120</v>
      </c>
    </row>
    <row r="49" spans="2:4" ht="13.5" thickBot="1">
      <c r="B49" s="48" t="s">
        <v>395</v>
      </c>
      <c r="C49" s="41" t="s">
        <v>142</v>
      </c>
      <c r="D49" s="393">
        <v>16</v>
      </c>
    </row>
    <row r="50" spans="2:4" ht="13.5" thickBot="1">
      <c r="B50" s="539" t="s">
        <v>396</v>
      </c>
      <c r="C50" s="540"/>
      <c r="D50" s="402">
        <f>D47+D43+D38+D37+D32+D15+D5</f>
        <v>1113199</v>
      </c>
    </row>
    <row r="51" spans="2:4" ht="26.25" thickBot="1">
      <c r="B51" s="58" t="s">
        <v>9</v>
      </c>
      <c r="C51" s="58" t="s">
        <v>397</v>
      </c>
      <c r="D51" s="371">
        <f>D52</f>
        <v>56421</v>
      </c>
    </row>
    <row r="52" spans="2:4" ht="26.25" thickBot="1">
      <c r="B52" s="216" t="s">
        <v>398</v>
      </c>
      <c r="C52" s="217" t="s">
        <v>249</v>
      </c>
      <c r="D52" s="372">
        <f>SUM(D54+D53)</f>
        <v>56421</v>
      </c>
    </row>
    <row r="53" spans="2:4" ht="13.5" thickBot="1">
      <c r="B53" s="218" t="s">
        <v>399</v>
      </c>
      <c r="C53" s="219" t="s">
        <v>245</v>
      </c>
      <c r="D53" s="220">
        <v>34343</v>
      </c>
    </row>
    <row r="54" spans="2:6" ht="12.75">
      <c r="B54" s="46" t="s">
        <v>400</v>
      </c>
      <c r="C54" s="86" t="s">
        <v>248</v>
      </c>
      <c r="D54" s="134">
        <v>22078</v>
      </c>
      <c r="F54" s="197"/>
    </row>
    <row r="55" spans="2:6" ht="12.75">
      <c r="B55" s="85" t="s">
        <v>401</v>
      </c>
      <c r="C55" s="88" t="s">
        <v>246</v>
      </c>
      <c r="D55" s="397">
        <f>D56+D57</f>
        <v>0</v>
      </c>
      <c r="F55" s="197"/>
    </row>
    <row r="56" spans="2:6" ht="12.75">
      <c r="B56" s="40" t="s">
        <v>247</v>
      </c>
      <c r="C56" s="87" t="s">
        <v>245</v>
      </c>
      <c r="D56" s="398">
        <v>0</v>
      </c>
      <c r="F56" s="197"/>
    </row>
    <row r="57" spans="2:4" ht="13.5" thickBot="1">
      <c r="B57" s="89" t="s">
        <v>402</v>
      </c>
      <c r="C57" s="90" t="s">
        <v>248</v>
      </c>
      <c r="D57" s="399">
        <v>0</v>
      </c>
    </row>
    <row r="58" spans="2:4" ht="32.25" customHeight="1" thickBot="1">
      <c r="B58" s="535" t="s">
        <v>250</v>
      </c>
      <c r="C58" s="537"/>
      <c r="D58" s="400">
        <f>D59+D66+D73</f>
        <v>229901</v>
      </c>
    </row>
    <row r="59" spans="2:4" ht="13.5" thickBot="1">
      <c r="B59" s="101" t="s">
        <v>4</v>
      </c>
      <c r="C59" s="58" t="s">
        <v>251</v>
      </c>
      <c r="D59" s="373">
        <f>D60+D63</f>
        <v>0</v>
      </c>
    </row>
    <row r="60" spans="2:4" ht="12.75">
      <c r="B60" s="97" t="s">
        <v>252</v>
      </c>
      <c r="C60" s="93" t="s">
        <v>253</v>
      </c>
      <c r="D60" s="374">
        <f>D62+D61</f>
        <v>0</v>
      </c>
    </row>
    <row r="61" spans="2:4" ht="12.75">
      <c r="B61" s="98" t="s">
        <v>403</v>
      </c>
      <c r="C61" s="94" t="s">
        <v>254</v>
      </c>
      <c r="D61" s="375"/>
    </row>
    <row r="62" spans="2:4" ht="12.75">
      <c r="B62" s="98" t="s">
        <v>256</v>
      </c>
      <c r="C62" s="94" t="s">
        <v>255</v>
      </c>
      <c r="D62" s="375"/>
    </row>
    <row r="63" spans="2:4" ht="12.75">
      <c r="B63" s="99" t="s">
        <v>404</v>
      </c>
      <c r="C63" s="95" t="s">
        <v>276</v>
      </c>
      <c r="D63" s="376">
        <f>D64+D65</f>
        <v>0</v>
      </c>
    </row>
    <row r="64" spans="2:4" ht="12.75">
      <c r="B64" s="98" t="s">
        <v>405</v>
      </c>
      <c r="C64" s="94" t="s">
        <v>254</v>
      </c>
      <c r="D64" s="375"/>
    </row>
    <row r="65" spans="2:4" ht="13.5" thickBot="1">
      <c r="B65" s="102" t="s">
        <v>257</v>
      </c>
      <c r="C65" s="105" t="s">
        <v>255</v>
      </c>
      <c r="D65" s="377"/>
    </row>
    <row r="66" spans="2:4" ht="13.5" thickBot="1">
      <c r="B66" s="104" t="s">
        <v>10</v>
      </c>
      <c r="C66" s="107" t="s">
        <v>258</v>
      </c>
      <c r="D66" s="325">
        <f>D67+D70</f>
        <v>0</v>
      </c>
    </row>
    <row r="67" spans="2:4" ht="12.75">
      <c r="B67" s="103" t="s">
        <v>204</v>
      </c>
      <c r="C67" s="106" t="s">
        <v>253</v>
      </c>
      <c r="D67" s="378">
        <f>D68+D68</f>
        <v>0</v>
      </c>
    </row>
    <row r="68" spans="2:4" ht="12.75">
      <c r="B68" s="98" t="s">
        <v>259</v>
      </c>
      <c r="C68" s="94" t="s">
        <v>260</v>
      </c>
      <c r="D68" s="375"/>
    </row>
    <row r="69" spans="2:4" ht="12.75">
      <c r="B69" s="98" t="s">
        <v>261</v>
      </c>
      <c r="C69" s="94" t="s">
        <v>262</v>
      </c>
      <c r="D69" s="375"/>
    </row>
    <row r="70" spans="2:4" ht="12.75">
      <c r="B70" s="99" t="s">
        <v>205</v>
      </c>
      <c r="C70" s="95" t="s">
        <v>142</v>
      </c>
      <c r="D70" s="376">
        <f>D71+D72</f>
        <v>0</v>
      </c>
    </row>
    <row r="71" spans="2:4" ht="12.75">
      <c r="B71" s="98" t="s">
        <v>263</v>
      </c>
      <c r="C71" s="94" t="s">
        <v>260</v>
      </c>
      <c r="D71" s="375"/>
    </row>
    <row r="72" spans="2:4" ht="13.5" thickBot="1">
      <c r="B72" s="102" t="s">
        <v>264</v>
      </c>
      <c r="C72" s="105" t="s">
        <v>262</v>
      </c>
      <c r="D72" s="377"/>
    </row>
    <row r="73" spans="2:4" ht="13.5" thickBot="1">
      <c r="B73" s="104" t="s">
        <v>36</v>
      </c>
      <c r="C73" s="107" t="s">
        <v>265</v>
      </c>
      <c r="D73" s="325">
        <f>D74+D77</f>
        <v>229901</v>
      </c>
    </row>
    <row r="74" spans="2:4" ht="12.75">
      <c r="B74" s="103" t="s">
        <v>266</v>
      </c>
      <c r="C74" s="106" t="s">
        <v>267</v>
      </c>
      <c r="D74" s="379">
        <f>SUM(D75:D76)</f>
        <v>144680</v>
      </c>
    </row>
    <row r="75" spans="2:4" ht="12.75">
      <c r="B75" s="98" t="s">
        <v>268</v>
      </c>
      <c r="C75" s="94" t="s">
        <v>269</v>
      </c>
      <c r="D75" s="375">
        <v>144680</v>
      </c>
    </row>
    <row r="76" spans="2:4" ht="12.75">
      <c r="B76" s="98" t="s">
        <v>270</v>
      </c>
      <c r="C76" s="94" t="s">
        <v>271</v>
      </c>
      <c r="D76" s="375"/>
    </row>
    <row r="77" spans="2:4" ht="12.75">
      <c r="B77" s="99" t="s">
        <v>272</v>
      </c>
      <c r="C77" s="95" t="s">
        <v>273</v>
      </c>
      <c r="D77" s="380">
        <f>SUM(D79+D78)</f>
        <v>85221</v>
      </c>
    </row>
    <row r="78" spans="2:4" ht="12.75">
      <c r="B78" s="98" t="s">
        <v>274</v>
      </c>
      <c r="C78" s="94" t="s">
        <v>269</v>
      </c>
      <c r="D78" s="375"/>
    </row>
    <row r="79" spans="2:4" ht="13.5" thickBot="1">
      <c r="B79" s="100" t="s">
        <v>275</v>
      </c>
      <c r="C79" s="96" t="s">
        <v>271</v>
      </c>
      <c r="D79" s="381">
        <v>85221</v>
      </c>
    </row>
    <row r="80" spans="2:3" ht="12.75">
      <c r="B80" s="92"/>
      <c r="C80" s="91"/>
    </row>
    <row r="81" spans="2:3" ht="12.75">
      <c r="B81" s="92"/>
      <c r="C81" s="91"/>
    </row>
    <row r="82" spans="2:3" ht="12.75">
      <c r="B82" s="538" t="s">
        <v>143</v>
      </c>
      <c r="C82" s="538"/>
    </row>
    <row r="83" spans="2:3" ht="13.5" thickBot="1">
      <c r="B83" s="59"/>
      <c r="C83" s="59"/>
    </row>
    <row r="84" spans="2:4" ht="26.25" thickBot="1">
      <c r="B84" s="35" t="s">
        <v>144</v>
      </c>
      <c r="C84" s="36" t="s">
        <v>145</v>
      </c>
      <c r="D84" s="382" t="s">
        <v>305</v>
      </c>
    </row>
    <row r="85" spans="2:4" ht="13.5" thickBot="1">
      <c r="B85" s="35">
        <v>1</v>
      </c>
      <c r="C85" s="36">
        <v>2</v>
      </c>
      <c r="D85" s="382">
        <v>3</v>
      </c>
    </row>
    <row r="86" spans="2:4" ht="13.5" thickBot="1">
      <c r="B86" s="37" t="s">
        <v>3</v>
      </c>
      <c r="C86" s="60" t="s">
        <v>146</v>
      </c>
      <c r="D86" s="401">
        <f>SUM(D87:D98)</f>
        <v>869503</v>
      </c>
    </row>
    <row r="87" spans="2:4" ht="12.75">
      <c r="B87" s="55" t="s">
        <v>147</v>
      </c>
      <c r="C87" s="56" t="s">
        <v>148</v>
      </c>
      <c r="D87" s="392">
        <v>276450</v>
      </c>
    </row>
    <row r="88" spans="2:4" ht="12.75">
      <c r="B88" s="42" t="s">
        <v>149</v>
      </c>
      <c r="C88" s="43" t="s">
        <v>326</v>
      </c>
      <c r="D88" s="385">
        <v>68311</v>
      </c>
    </row>
    <row r="89" spans="2:4" ht="12.75">
      <c r="B89" s="42" t="s">
        <v>150</v>
      </c>
      <c r="C89" s="43" t="s">
        <v>151</v>
      </c>
      <c r="D89" s="386">
        <v>235574</v>
      </c>
    </row>
    <row r="90" spans="2:4" ht="12.75">
      <c r="B90" s="42" t="s">
        <v>152</v>
      </c>
      <c r="C90" s="43" t="s">
        <v>63</v>
      </c>
      <c r="D90" s="386">
        <v>2189</v>
      </c>
    </row>
    <row r="91" spans="2:4" ht="25.5">
      <c r="B91" s="42" t="s">
        <v>153</v>
      </c>
      <c r="C91" s="43" t="s">
        <v>419</v>
      </c>
      <c r="D91" s="386"/>
    </row>
    <row r="92" spans="2:4" ht="12.75">
      <c r="B92" s="42" t="s">
        <v>154</v>
      </c>
      <c r="C92" s="43" t="s">
        <v>109</v>
      </c>
      <c r="D92" s="386">
        <v>21764</v>
      </c>
    </row>
    <row r="93" spans="2:4" ht="12.75">
      <c r="B93" s="42" t="s">
        <v>155</v>
      </c>
      <c r="C93" s="61" t="s">
        <v>156</v>
      </c>
      <c r="D93" s="386">
        <v>64494</v>
      </c>
    </row>
    <row r="94" spans="2:4" ht="12.75">
      <c r="B94" s="42" t="s">
        <v>157</v>
      </c>
      <c r="C94" s="61" t="s">
        <v>158</v>
      </c>
      <c r="D94" s="386"/>
    </row>
    <row r="95" spans="2:4" ht="12.75">
      <c r="B95" s="42" t="s">
        <v>159</v>
      </c>
      <c r="C95" s="43" t="s">
        <v>160</v>
      </c>
      <c r="D95" s="386">
        <v>188829</v>
      </c>
    </row>
    <row r="96" spans="2:4" ht="12.75">
      <c r="B96" s="42" t="s">
        <v>161</v>
      </c>
      <c r="C96" s="43" t="s">
        <v>79</v>
      </c>
      <c r="D96" s="386">
        <v>363</v>
      </c>
    </row>
    <row r="97" spans="2:4" ht="12.75">
      <c r="B97" s="40" t="s">
        <v>162</v>
      </c>
      <c r="C97" s="62" t="s">
        <v>163</v>
      </c>
      <c r="D97" s="386"/>
    </row>
    <row r="98" spans="2:4" ht="13.5" thickBot="1">
      <c r="B98" s="57" t="s">
        <v>164</v>
      </c>
      <c r="C98" s="63" t="s">
        <v>165</v>
      </c>
      <c r="D98" s="393">
        <v>11529</v>
      </c>
    </row>
    <row r="99" spans="2:4" ht="13.5" thickBot="1">
      <c r="B99" s="38" t="s">
        <v>7</v>
      </c>
      <c r="C99" s="64" t="s">
        <v>166</v>
      </c>
      <c r="D99" s="382">
        <f>SUM(D100:D107)</f>
        <v>410977</v>
      </c>
    </row>
    <row r="100" spans="2:4" ht="12.75">
      <c r="B100" s="46" t="s">
        <v>167</v>
      </c>
      <c r="C100" s="47" t="s">
        <v>168</v>
      </c>
      <c r="D100" s="384">
        <v>13469</v>
      </c>
    </row>
    <row r="101" spans="2:4" ht="12.75">
      <c r="B101" s="46" t="s">
        <v>169</v>
      </c>
      <c r="C101" s="43" t="s">
        <v>170</v>
      </c>
      <c r="D101" s="385">
        <v>382067</v>
      </c>
    </row>
    <row r="102" spans="2:4" ht="12.75">
      <c r="B102" s="46" t="s">
        <v>171</v>
      </c>
      <c r="C102" s="43" t="s">
        <v>81</v>
      </c>
      <c r="D102" s="385">
        <v>2500</v>
      </c>
    </row>
    <row r="103" spans="2:4" ht="12.75">
      <c r="B103" s="46" t="s">
        <v>172</v>
      </c>
      <c r="C103" s="43" t="s">
        <v>173</v>
      </c>
      <c r="D103" s="385">
        <v>12926</v>
      </c>
    </row>
    <row r="104" spans="2:4" ht="12.75">
      <c r="B104" s="46" t="s">
        <v>174</v>
      </c>
      <c r="C104" s="43" t="s">
        <v>175</v>
      </c>
      <c r="D104" s="385"/>
    </row>
    <row r="105" spans="2:4" ht="12.75">
      <c r="B105" s="40" t="s">
        <v>176</v>
      </c>
      <c r="C105" s="62" t="s">
        <v>177</v>
      </c>
      <c r="D105" s="386"/>
    </row>
    <row r="106" spans="2:4" ht="12.75">
      <c r="B106" s="40" t="s">
        <v>178</v>
      </c>
      <c r="C106" s="62" t="s">
        <v>525</v>
      </c>
      <c r="D106" s="386">
        <v>15</v>
      </c>
    </row>
    <row r="107" spans="2:4" ht="13.5" thickBot="1">
      <c r="B107" s="48" t="s">
        <v>524</v>
      </c>
      <c r="C107" s="62" t="s">
        <v>179</v>
      </c>
      <c r="D107" s="386"/>
    </row>
    <row r="108" spans="2:4" ht="13.5" thickBot="1">
      <c r="B108" s="38" t="s">
        <v>11</v>
      </c>
      <c r="C108" s="64" t="s">
        <v>180</v>
      </c>
      <c r="D108" s="382">
        <f>SUM(D109:D110)</f>
        <v>9147</v>
      </c>
    </row>
    <row r="109" spans="2:4" ht="12.75">
      <c r="B109" s="46" t="s">
        <v>116</v>
      </c>
      <c r="C109" s="47" t="s">
        <v>181</v>
      </c>
      <c r="D109" s="384">
        <v>1230</v>
      </c>
    </row>
    <row r="110" spans="2:4" ht="13.5" thickBot="1">
      <c r="B110" s="42" t="s">
        <v>118</v>
      </c>
      <c r="C110" s="43" t="s">
        <v>0</v>
      </c>
      <c r="D110" s="385">
        <v>7917</v>
      </c>
    </row>
    <row r="111" spans="2:4" ht="13.5" thickBot="1">
      <c r="B111" s="38" t="s">
        <v>5</v>
      </c>
      <c r="C111" s="64" t="s">
        <v>182</v>
      </c>
      <c r="D111" s="391">
        <v>9740</v>
      </c>
    </row>
    <row r="112" spans="2:4" ht="13.5" thickBot="1">
      <c r="B112" s="38" t="s">
        <v>8</v>
      </c>
      <c r="C112" s="64" t="s">
        <v>183</v>
      </c>
      <c r="D112" s="391"/>
    </row>
    <row r="113" spans="2:4" ht="13.5" thickBot="1">
      <c r="B113" s="38" t="s">
        <v>12</v>
      </c>
      <c r="C113" s="64" t="s">
        <v>184</v>
      </c>
      <c r="D113" s="382">
        <f>D114+D117+D115+D116</f>
        <v>100154</v>
      </c>
    </row>
    <row r="114" spans="2:4" ht="12.75">
      <c r="B114" s="46" t="s">
        <v>132</v>
      </c>
      <c r="C114" s="47" t="s">
        <v>185</v>
      </c>
      <c r="D114" s="384"/>
    </row>
    <row r="115" spans="2:4" ht="12.75" customHeight="1">
      <c r="B115" s="70" t="s">
        <v>133</v>
      </c>
      <c r="C115" s="43" t="s">
        <v>191</v>
      </c>
      <c r="D115" s="398">
        <v>81141</v>
      </c>
    </row>
    <row r="116" spans="2:4" ht="12.75" customHeight="1">
      <c r="B116" s="70" t="s">
        <v>135</v>
      </c>
      <c r="C116" s="43" t="s">
        <v>193</v>
      </c>
      <c r="D116" s="398">
        <v>19013</v>
      </c>
    </row>
    <row r="117" spans="2:5" ht="12.75" customHeight="1" thickBot="1">
      <c r="B117" s="48" t="s">
        <v>137</v>
      </c>
      <c r="C117" s="62" t="s">
        <v>186</v>
      </c>
      <c r="D117" s="386"/>
      <c r="E117" s="80"/>
    </row>
    <row r="118" spans="2:4" ht="13.5" thickBot="1">
      <c r="B118" s="38" t="s">
        <v>6</v>
      </c>
      <c r="C118" s="64" t="s">
        <v>187</v>
      </c>
      <c r="D118" s="382">
        <f>D86+D99+E114+D108+D111+D112+D113</f>
        <v>1399521</v>
      </c>
    </row>
    <row r="119" spans="2:4" ht="14.25" customHeight="1" thickBot="1">
      <c r="B119" s="535" t="s">
        <v>306</v>
      </c>
      <c r="C119" s="536"/>
      <c r="D119" s="391">
        <f>D118</f>
        <v>1399521</v>
      </c>
    </row>
    <row r="120" spans="2:4" ht="15" customHeight="1" thickBot="1">
      <c r="B120" s="535" t="s">
        <v>324</v>
      </c>
      <c r="C120" s="536"/>
      <c r="D120" s="391">
        <f>D50+D51+D73</f>
        <v>1399521</v>
      </c>
    </row>
  </sheetData>
  <sheetProtection/>
  <mergeCells count="6">
    <mergeCell ref="B1:E1"/>
    <mergeCell ref="B119:C119"/>
    <mergeCell ref="B120:C120"/>
    <mergeCell ref="B58:C58"/>
    <mergeCell ref="B82:C82"/>
    <mergeCell ref="B50:C50"/>
  </mergeCells>
  <printOptions/>
  <pageMargins left="0.7874015748031497" right="0.7874015748031497" top="0.3937007874015748" bottom="0.3937007874015748" header="0" footer="0"/>
  <pageSetup horizontalDpi="600" verticalDpi="600" orientation="portrait" paperSize="9" scale="66" r:id="rId1"/>
  <headerFooter alignWithMargins="0">
    <oddHeader>&amp;R4.sz. melléklet
..../2012(V.31.) Egyek Önk.</oddHeader>
  </headerFooter>
  <rowBreaks count="1" manualBreakCount="1">
    <brk id="8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3:Q40"/>
  <sheetViews>
    <sheetView view="pageLayout" workbookViewId="0" topLeftCell="B17">
      <selection activeCell="M35" sqref="M35"/>
    </sheetView>
  </sheetViews>
  <sheetFormatPr defaultColWidth="9.00390625" defaultRowHeight="12.75"/>
  <cols>
    <col min="1" max="1" width="19.75390625" style="0" customWidth="1"/>
  </cols>
  <sheetData>
    <row r="3" spans="1:15" ht="18">
      <c r="A3" s="541" t="s">
        <v>304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</row>
    <row r="4" spans="1:15" ht="18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8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2.75">
      <c r="A7" s="26" t="s">
        <v>1</v>
      </c>
      <c r="B7" s="27" t="s">
        <v>82</v>
      </c>
      <c r="C7" s="27" t="s">
        <v>83</v>
      </c>
      <c r="D7" s="27" t="s">
        <v>84</v>
      </c>
      <c r="E7" s="27" t="s">
        <v>85</v>
      </c>
      <c r="F7" s="27" t="s">
        <v>86</v>
      </c>
      <c r="G7" s="27" t="s">
        <v>87</v>
      </c>
      <c r="H7" s="27" t="s">
        <v>88</v>
      </c>
      <c r="I7" s="27" t="s">
        <v>89</v>
      </c>
      <c r="J7" s="27" t="s">
        <v>90</v>
      </c>
      <c r="K7" s="27" t="s">
        <v>91</v>
      </c>
      <c r="L7" s="27" t="s">
        <v>92</v>
      </c>
      <c r="M7" s="27" t="s">
        <v>93</v>
      </c>
      <c r="N7" s="27" t="s">
        <v>94</v>
      </c>
      <c r="O7" s="27" t="s">
        <v>35</v>
      </c>
    </row>
    <row r="8" spans="1:15" ht="12.75">
      <c r="A8" s="28" t="s">
        <v>95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7" ht="12.75">
      <c r="A9" s="28" t="s">
        <v>358</v>
      </c>
      <c r="B9" s="29">
        <v>419366</v>
      </c>
      <c r="C9" s="29">
        <v>19780</v>
      </c>
      <c r="D9" s="29">
        <v>32439</v>
      </c>
      <c r="E9" s="29">
        <v>30065</v>
      </c>
      <c r="F9" s="29">
        <v>32013</v>
      </c>
      <c r="G9" s="29">
        <v>32043</v>
      </c>
      <c r="H9" s="29">
        <v>30065</v>
      </c>
      <c r="I9" s="29">
        <v>32672</v>
      </c>
      <c r="J9" s="29">
        <v>32672</v>
      </c>
      <c r="K9" s="29">
        <v>38381</v>
      </c>
      <c r="L9" s="29">
        <v>38614</v>
      </c>
      <c r="M9" s="29">
        <v>37985</v>
      </c>
      <c r="N9" s="29">
        <v>62637</v>
      </c>
      <c r="O9" s="29">
        <f aca="true" t="shared" si="0" ref="O9:O20">SUM(C9:N9)</f>
        <v>419366</v>
      </c>
      <c r="P9" s="403"/>
      <c r="Q9" s="1"/>
    </row>
    <row r="10" spans="1:15" ht="29.25" customHeight="1">
      <c r="A10" s="113" t="s">
        <v>421</v>
      </c>
      <c r="B10" s="29">
        <v>427783</v>
      </c>
      <c r="C10" s="29">
        <v>35563</v>
      </c>
      <c r="D10" s="29">
        <v>35563</v>
      </c>
      <c r="E10" s="29">
        <v>35563</v>
      </c>
      <c r="F10" s="29">
        <v>35563</v>
      </c>
      <c r="G10" s="29">
        <v>35563</v>
      </c>
      <c r="H10" s="29">
        <v>35563</v>
      </c>
      <c r="I10" s="29">
        <v>35563</v>
      </c>
      <c r="J10" s="29">
        <v>32191</v>
      </c>
      <c r="K10" s="29">
        <v>36438</v>
      </c>
      <c r="L10" s="29">
        <v>36438</v>
      </c>
      <c r="M10" s="29">
        <v>36438</v>
      </c>
      <c r="N10" s="29">
        <v>37337</v>
      </c>
      <c r="O10" s="29">
        <f t="shared" si="0"/>
        <v>427783</v>
      </c>
    </row>
    <row r="11" spans="1:15" ht="48" customHeight="1">
      <c r="A11" s="113" t="s">
        <v>364</v>
      </c>
      <c r="B11" s="29">
        <v>405362</v>
      </c>
      <c r="C11" s="29">
        <v>25</v>
      </c>
      <c r="D11" s="29">
        <v>2324</v>
      </c>
      <c r="E11" s="29">
        <v>2737</v>
      </c>
      <c r="F11" s="29">
        <v>5765</v>
      </c>
      <c r="G11" s="29">
        <v>1265</v>
      </c>
      <c r="H11" s="29">
        <v>2151</v>
      </c>
      <c r="I11" s="29">
        <v>1265</v>
      </c>
      <c r="J11" s="29">
        <v>4706</v>
      </c>
      <c r="K11" s="29">
        <v>327072</v>
      </c>
      <c r="L11" s="29">
        <v>18578</v>
      </c>
      <c r="M11" s="29">
        <v>18920</v>
      </c>
      <c r="N11" s="29">
        <v>20554</v>
      </c>
      <c r="O11" s="29">
        <f t="shared" si="0"/>
        <v>405362</v>
      </c>
    </row>
    <row r="12" spans="1:15" ht="12.75">
      <c r="A12" s="28" t="s">
        <v>410</v>
      </c>
      <c r="B12" s="29">
        <v>240053</v>
      </c>
      <c r="C12" s="29">
        <v>16506</v>
      </c>
      <c r="D12" s="29">
        <v>16506</v>
      </c>
      <c r="E12" s="29">
        <v>37506</v>
      </c>
      <c r="F12" s="29">
        <v>16506</v>
      </c>
      <c r="G12" s="29">
        <v>16506</v>
      </c>
      <c r="H12" s="29">
        <v>16506</v>
      </c>
      <c r="I12" s="29">
        <v>16506</v>
      </c>
      <c r="J12" s="29">
        <v>16506</v>
      </c>
      <c r="K12" s="29">
        <f>37506+412</f>
        <v>37918</v>
      </c>
      <c r="L12" s="29">
        <v>15975</v>
      </c>
      <c r="M12" s="29">
        <v>16506</v>
      </c>
      <c r="N12" s="29">
        <v>16606</v>
      </c>
      <c r="O12" s="29">
        <f t="shared" si="0"/>
        <v>240053</v>
      </c>
    </row>
    <row r="13" spans="1:15" ht="12.75">
      <c r="A13" s="28" t="s">
        <v>96</v>
      </c>
      <c r="B13" s="29">
        <v>28660</v>
      </c>
      <c r="C13" s="29">
        <v>2700</v>
      </c>
      <c r="D13" s="29">
        <v>2700</v>
      </c>
      <c r="E13" s="29">
        <v>2700</v>
      </c>
      <c r="F13" s="29">
        <v>2700</v>
      </c>
      <c r="G13" s="29">
        <v>2700</v>
      </c>
      <c r="H13" s="29">
        <v>2700</v>
      </c>
      <c r="I13" s="29">
        <v>157</v>
      </c>
      <c r="J13" s="29">
        <v>157</v>
      </c>
      <c r="K13" s="29">
        <v>2700</v>
      </c>
      <c r="L13" s="29">
        <v>2700</v>
      </c>
      <c r="M13" s="29">
        <v>2700</v>
      </c>
      <c r="N13" s="29">
        <v>4046</v>
      </c>
      <c r="O13" s="29">
        <f t="shared" si="0"/>
        <v>28660</v>
      </c>
    </row>
    <row r="14" spans="1:16" ht="40.5" customHeight="1">
      <c r="A14" s="113" t="s">
        <v>411</v>
      </c>
      <c r="B14" s="29">
        <v>6684</v>
      </c>
      <c r="C14" s="29"/>
      <c r="D14" s="29"/>
      <c r="E14" s="29"/>
      <c r="F14" s="29"/>
      <c r="G14" s="29"/>
      <c r="H14" s="29"/>
      <c r="I14" s="29"/>
      <c r="J14" s="29"/>
      <c r="K14" s="29">
        <v>2109</v>
      </c>
      <c r="L14" s="29">
        <v>4575</v>
      </c>
      <c r="M14" s="29"/>
      <c r="N14" s="29"/>
      <c r="O14" s="29">
        <f t="shared" si="0"/>
        <v>6684</v>
      </c>
      <c r="P14" s="133"/>
    </row>
    <row r="15" spans="1:16" ht="20.25" customHeight="1">
      <c r="A15" s="113" t="s">
        <v>453</v>
      </c>
      <c r="B15" s="29">
        <v>350</v>
      </c>
      <c r="C15" s="29"/>
      <c r="D15" s="29"/>
      <c r="E15" s="29"/>
      <c r="F15" s="29">
        <v>350</v>
      </c>
      <c r="G15" s="29"/>
      <c r="H15" s="29"/>
      <c r="I15" s="29"/>
      <c r="J15" s="29"/>
      <c r="K15" s="29"/>
      <c r="L15" s="29"/>
      <c r="M15" s="29"/>
      <c r="N15" s="29"/>
      <c r="O15" s="29">
        <f t="shared" si="0"/>
        <v>350</v>
      </c>
      <c r="P15" s="133"/>
    </row>
    <row r="16" spans="1:15" ht="12.75">
      <c r="A16" s="28" t="s">
        <v>407</v>
      </c>
      <c r="B16" s="29">
        <v>136</v>
      </c>
      <c r="C16" s="29"/>
      <c r="D16" s="29">
        <v>64</v>
      </c>
      <c r="E16" s="29">
        <v>60</v>
      </c>
      <c r="F16" s="29">
        <v>4</v>
      </c>
      <c r="G16" s="29"/>
      <c r="H16" s="29">
        <v>4</v>
      </c>
      <c r="I16" s="29"/>
      <c r="J16" s="29">
        <v>4</v>
      </c>
      <c r="K16" s="29"/>
      <c r="L16" s="29"/>
      <c r="M16" s="29"/>
      <c r="N16" s="29"/>
      <c r="O16" s="29">
        <f t="shared" si="0"/>
        <v>136</v>
      </c>
    </row>
    <row r="17" spans="1:15" ht="45" customHeight="1">
      <c r="A17" s="113" t="s">
        <v>526</v>
      </c>
      <c r="B17" s="29">
        <v>12588</v>
      </c>
      <c r="C17" s="29"/>
      <c r="D17" s="29"/>
      <c r="E17" s="29"/>
      <c r="F17" s="29"/>
      <c r="G17" s="29">
        <v>12588</v>
      </c>
      <c r="H17" s="29"/>
      <c r="I17" s="29"/>
      <c r="J17" s="29"/>
      <c r="K17" s="29"/>
      <c r="L17" s="29"/>
      <c r="M17" s="29"/>
      <c r="N17" s="29"/>
      <c r="O17" s="29">
        <f t="shared" si="0"/>
        <v>12588</v>
      </c>
    </row>
    <row r="18" spans="1:16" ht="37.5" customHeight="1">
      <c r="A18" s="113" t="s">
        <v>412</v>
      </c>
      <c r="B18" s="29">
        <v>56421</v>
      </c>
      <c r="C18" s="29">
        <v>1822</v>
      </c>
      <c r="D18" s="29">
        <v>1822</v>
      </c>
      <c r="E18" s="29">
        <v>9303</v>
      </c>
      <c r="F18" s="29">
        <v>5600</v>
      </c>
      <c r="G18" s="29">
        <v>5600</v>
      </c>
      <c r="H18" s="29">
        <v>5600</v>
      </c>
      <c r="I18" s="29">
        <v>4445</v>
      </c>
      <c r="J18" s="29">
        <v>4445</v>
      </c>
      <c r="K18" s="29">
        <v>4446</v>
      </c>
      <c r="L18" s="29">
        <v>4446</v>
      </c>
      <c r="M18" s="29">
        <v>4446</v>
      </c>
      <c r="N18" s="29">
        <v>4446</v>
      </c>
      <c r="O18" s="29">
        <f t="shared" si="0"/>
        <v>56421</v>
      </c>
      <c r="P18" s="133"/>
    </row>
    <row r="19" spans="1:15" ht="12.75">
      <c r="A19" s="28" t="s">
        <v>37</v>
      </c>
      <c r="B19" s="29">
        <v>144680</v>
      </c>
      <c r="C19" s="29">
        <v>15179</v>
      </c>
      <c r="D19" s="29">
        <v>15021</v>
      </c>
      <c r="E19" s="29">
        <v>15179</v>
      </c>
      <c r="F19" s="29">
        <v>16476</v>
      </c>
      <c r="G19" s="29">
        <v>9183</v>
      </c>
      <c r="H19" s="29">
        <v>13921</v>
      </c>
      <c r="I19" s="29">
        <v>15249</v>
      </c>
      <c r="J19" s="29">
        <v>7574</v>
      </c>
      <c r="K19" s="29">
        <v>9222</v>
      </c>
      <c r="L19" s="29">
        <v>9221</v>
      </c>
      <c r="M19" s="29">
        <v>9221</v>
      </c>
      <c r="N19" s="29">
        <v>9234</v>
      </c>
      <c r="O19" s="29">
        <f t="shared" si="0"/>
        <v>144680</v>
      </c>
    </row>
    <row r="20" spans="1:15" ht="12.75">
      <c r="A20" s="28" t="s">
        <v>97</v>
      </c>
      <c r="B20" s="29">
        <v>85221</v>
      </c>
      <c r="C20" s="29"/>
      <c r="D20" s="29">
        <v>891</v>
      </c>
      <c r="E20" s="29">
        <v>3278</v>
      </c>
      <c r="F20" s="29"/>
      <c r="G20" s="29">
        <v>450</v>
      </c>
      <c r="H20" s="29">
        <v>12626</v>
      </c>
      <c r="I20" s="29">
        <v>1250</v>
      </c>
      <c r="J20" s="29">
        <v>2981</v>
      </c>
      <c r="K20" s="29">
        <v>40559</v>
      </c>
      <c r="L20" s="29">
        <v>2255</v>
      </c>
      <c r="M20" s="29">
        <v>16771</v>
      </c>
      <c r="N20" s="29">
        <v>4160</v>
      </c>
      <c r="O20" s="29">
        <f t="shared" si="0"/>
        <v>85221</v>
      </c>
    </row>
    <row r="21" spans="1:15" ht="12.75">
      <c r="A21" s="33" t="s">
        <v>98</v>
      </c>
      <c r="B21" s="34">
        <f>SUM(B9:B20)</f>
        <v>1827304</v>
      </c>
      <c r="C21" s="34">
        <f aca="true" t="shared" si="1" ref="C21:O21">SUM(C9:C20)</f>
        <v>91575</v>
      </c>
      <c r="D21" s="34">
        <f t="shared" si="1"/>
        <v>107330</v>
      </c>
      <c r="E21" s="34">
        <f t="shared" si="1"/>
        <v>136391</v>
      </c>
      <c r="F21" s="34">
        <f t="shared" si="1"/>
        <v>114977</v>
      </c>
      <c r="G21" s="34">
        <f t="shared" si="1"/>
        <v>115898</v>
      </c>
      <c r="H21" s="34">
        <f t="shared" si="1"/>
        <v>119136</v>
      </c>
      <c r="I21" s="34">
        <f t="shared" si="1"/>
        <v>107107</v>
      </c>
      <c r="J21" s="34">
        <f t="shared" si="1"/>
        <v>101236</v>
      </c>
      <c r="K21" s="34">
        <f t="shared" si="1"/>
        <v>498845</v>
      </c>
      <c r="L21" s="34">
        <f t="shared" si="1"/>
        <v>132802</v>
      </c>
      <c r="M21" s="34">
        <f t="shared" si="1"/>
        <v>142987</v>
      </c>
      <c r="N21" s="34">
        <f t="shared" si="1"/>
        <v>159020</v>
      </c>
      <c r="O21" s="34">
        <f t="shared" si="1"/>
        <v>1827304</v>
      </c>
    </row>
    <row r="22" spans="1:15" ht="12.7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12.7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12.75">
      <c r="A24" s="26" t="s">
        <v>1</v>
      </c>
      <c r="B24" s="27" t="s">
        <v>82</v>
      </c>
      <c r="C24" s="27" t="s">
        <v>83</v>
      </c>
      <c r="D24" s="27" t="s">
        <v>84</v>
      </c>
      <c r="E24" s="27" t="s">
        <v>85</v>
      </c>
      <c r="F24" s="27" t="s">
        <v>86</v>
      </c>
      <c r="G24" s="27" t="s">
        <v>87</v>
      </c>
      <c r="H24" s="27" t="s">
        <v>88</v>
      </c>
      <c r="I24" s="27" t="s">
        <v>89</v>
      </c>
      <c r="J24" s="27" t="s">
        <v>90</v>
      </c>
      <c r="K24" s="27" t="s">
        <v>91</v>
      </c>
      <c r="L24" s="27" t="s">
        <v>92</v>
      </c>
      <c r="M24" s="27" t="s">
        <v>93</v>
      </c>
      <c r="N24" s="27" t="s">
        <v>94</v>
      </c>
      <c r="O24" s="27" t="s">
        <v>35</v>
      </c>
    </row>
    <row r="25" spans="1:15" ht="12.75">
      <c r="A25" s="28" t="s">
        <v>99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2.75">
      <c r="A26" s="28" t="s">
        <v>100</v>
      </c>
      <c r="B26" s="29">
        <v>276450</v>
      </c>
      <c r="C26" s="29">
        <v>19603</v>
      </c>
      <c r="D26" s="29">
        <v>19603</v>
      </c>
      <c r="E26" s="29">
        <v>19571</v>
      </c>
      <c r="F26" s="29">
        <v>19603</v>
      </c>
      <c r="G26" s="29">
        <v>19603</v>
      </c>
      <c r="H26" s="29">
        <v>20251</v>
      </c>
      <c r="I26" s="29">
        <v>19603</v>
      </c>
      <c r="J26" s="29">
        <v>27723</v>
      </c>
      <c r="K26" s="29">
        <v>27723</v>
      </c>
      <c r="L26" s="29">
        <v>27722</v>
      </c>
      <c r="M26" s="29">
        <v>27722</v>
      </c>
      <c r="N26" s="29">
        <v>27723</v>
      </c>
      <c r="O26" s="29">
        <f aca="true" t="shared" si="2" ref="O26:O38">SUM(C26:N26)</f>
        <v>276450</v>
      </c>
    </row>
    <row r="27" spans="1:15" ht="40.5" customHeight="1">
      <c r="A27" s="113" t="s">
        <v>326</v>
      </c>
      <c r="B27" s="29">
        <v>68311</v>
      </c>
      <c r="C27" s="29">
        <v>4876</v>
      </c>
      <c r="D27" s="29">
        <v>4876</v>
      </c>
      <c r="E27" s="29">
        <v>4876</v>
      </c>
      <c r="F27" s="29">
        <v>4875</v>
      </c>
      <c r="G27" s="29">
        <v>4875</v>
      </c>
      <c r="H27" s="29">
        <v>5050</v>
      </c>
      <c r="I27" s="29">
        <v>6480</v>
      </c>
      <c r="J27" s="29">
        <v>6480</v>
      </c>
      <c r="K27" s="29">
        <v>6480</v>
      </c>
      <c r="L27" s="29">
        <v>6480</v>
      </c>
      <c r="M27" s="29">
        <v>6480</v>
      </c>
      <c r="N27" s="29">
        <v>6483</v>
      </c>
      <c r="O27" s="29">
        <f t="shared" si="2"/>
        <v>68311</v>
      </c>
    </row>
    <row r="28" spans="1:15" ht="12.75">
      <c r="A28" s="28" t="s">
        <v>101</v>
      </c>
      <c r="B28" s="77">
        <v>249292</v>
      </c>
      <c r="C28" s="29">
        <v>16304</v>
      </c>
      <c r="D28" s="29">
        <v>16304</v>
      </c>
      <c r="E28" s="29">
        <v>16304</v>
      </c>
      <c r="F28" s="29">
        <v>16304</v>
      </c>
      <c r="G28" s="29">
        <v>16304</v>
      </c>
      <c r="H28" s="29">
        <v>16374</v>
      </c>
      <c r="I28" s="29">
        <v>25231</v>
      </c>
      <c r="J28" s="29">
        <v>25231</v>
      </c>
      <c r="K28" s="29">
        <v>25233</v>
      </c>
      <c r="L28" s="29">
        <v>25231</v>
      </c>
      <c r="M28" s="29">
        <v>25233</v>
      </c>
      <c r="N28" s="29">
        <v>25239</v>
      </c>
      <c r="O28" s="29">
        <f>SUM(C28:N28)</f>
        <v>249292</v>
      </c>
    </row>
    <row r="29" spans="1:15" ht="49.5" customHeight="1">
      <c r="A29" s="113" t="s">
        <v>419</v>
      </c>
      <c r="B29" s="77">
        <v>427783</v>
      </c>
      <c r="C29" s="29">
        <v>35563</v>
      </c>
      <c r="D29" s="29">
        <v>35563</v>
      </c>
      <c r="E29" s="29">
        <v>35563</v>
      </c>
      <c r="F29" s="29">
        <v>35563</v>
      </c>
      <c r="G29" s="29">
        <v>32463</v>
      </c>
      <c r="H29" s="29">
        <v>35563</v>
      </c>
      <c r="I29" s="29">
        <v>35563</v>
      </c>
      <c r="J29" s="29">
        <v>32191</v>
      </c>
      <c r="K29" s="29">
        <v>37438</v>
      </c>
      <c r="L29" s="29">
        <v>37438</v>
      </c>
      <c r="M29" s="29">
        <v>37438</v>
      </c>
      <c r="N29" s="29">
        <v>37437</v>
      </c>
      <c r="O29" s="29">
        <f>SUM(C29:N29)</f>
        <v>427783</v>
      </c>
    </row>
    <row r="30" spans="1:15" ht="12.75">
      <c r="A30" s="28" t="s">
        <v>56</v>
      </c>
      <c r="B30" s="29">
        <v>9147</v>
      </c>
      <c r="C30" s="29"/>
      <c r="D30" s="29"/>
      <c r="E30" s="29"/>
      <c r="F30" s="29"/>
      <c r="G30" s="29">
        <v>1335</v>
      </c>
      <c r="H30" s="29">
        <v>48</v>
      </c>
      <c r="I30" s="29">
        <v>2411</v>
      </c>
      <c r="J30" s="29">
        <v>714</v>
      </c>
      <c r="K30" s="29">
        <v>4639</v>
      </c>
      <c r="L30" s="29"/>
      <c r="M30" s="29"/>
      <c r="N30" s="29"/>
      <c r="O30" s="29">
        <f t="shared" si="2"/>
        <v>9147</v>
      </c>
    </row>
    <row r="31" spans="1:15" s="78" customFormat="1" ht="12.75">
      <c r="A31" s="76" t="s">
        <v>102</v>
      </c>
      <c r="B31" s="77">
        <v>382067</v>
      </c>
      <c r="C31" s="77">
        <v>400</v>
      </c>
      <c r="D31" s="77">
        <v>3943</v>
      </c>
      <c r="E31" s="77">
        <v>4600</v>
      </c>
      <c r="F31" s="77">
        <v>1200</v>
      </c>
      <c r="G31" s="77">
        <v>875</v>
      </c>
      <c r="H31" s="77">
        <v>500</v>
      </c>
      <c r="I31" s="77">
        <v>750</v>
      </c>
      <c r="J31" s="77">
        <v>2981</v>
      </c>
      <c r="K31" s="77">
        <v>315665</v>
      </c>
      <c r="L31" s="77">
        <v>13391</v>
      </c>
      <c r="M31" s="77">
        <v>34968</v>
      </c>
      <c r="N31" s="77">
        <v>2794</v>
      </c>
      <c r="O31" s="77">
        <f>SUM(C31:N31)</f>
        <v>382067</v>
      </c>
    </row>
    <row r="32" spans="1:15" ht="12.75">
      <c r="A32" s="28" t="s">
        <v>75</v>
      </c>
      <c r="B32" s="29">
        <v>13469</v>
      </c>
      <c r="C32" s="29"/>
      <c r="D32" s="29">
        <v>891</v>
      </c>
      <c r="E32" s="29"/>
      <c r="F32" s="29">
        <v>6647</v>
      </c>
      <c r="G32" s="29">
        <v>88</v>
      </c>
      <c r="H32" s="29">
        <v>766</v>
      </c>
      <c r="I32" s="29">
        <v>700</v>
      </c>
      <c r="J32" s="29">
        <v>1697</v>
      </c>
      <c r="K32" s="29"/>
      <c r="L32" s="29">
        <v>2680</v>
      </c>
      <c r="M32" s="29"/>
      <c r="N32" s="29"/>
      <c r="O32" s="29">
        <f t="shared" si="2"/>
        <v>13469</v>
      </c>
    </row>
    <row r="33" spans="1:15" ht="12.75">
      <c r="A33" s="28" t="s">
        <v>238</v>
      </c>
      <c r="B33" s="29">
        <v>15441</v>
      </c>
      <c r="C33" s="29"/>
      <c r="D33" s="29"/>
      <c r="E33" s="29">
        <v>300</v>
      </c>
      <c r="F33" s="29"/>
      <c r="G33" s="29"/>
      <c r="H33" s="29">
        <v>12626</v>
      </c>
      <c r="I33" s="29"/>
      <c r="J33" s="29"/>
      <c r="K33" s="29"/>
      <c r="L33" s="29">
        <v>255</v>
      </c>
      <c r="M33" s="29">
        <v>2260</v>
      </c>
      <c r="N33" s="29"/>
      <c r="O33" s="29">
        <f t="shared" si="2"/>
        <v>15441</v>
      </c>
    </row>
    <row r="34" spans="1:15" ht="12.75">
      <c r="A34" s="28" t="s">
        <v>103</v>
      </c>
      <c r="B34" s="77">
        <v>64494</v>
      </c>
      <c r="C34" s="29">
        <v>4848</v>
      </c>
      <c r="D34" s="29">
        <v>4848</v>
      </c>
      <c r="E34" s="29">
        <v>5993</v>
      </c>
      <c r="F34" s="29">
        <v>4115</v>
      </c>
      <c r="G34" s="29">
        <v>5127</v>
      </c>
      <c r="H34" s="29">
        <v>5994</v>
      </c>
      <c r="I34" s="29">
        <v>4848</v>
      </c>
      <c r="J34" s="29">
        <v>7135</v>
      </c>
      <c r="K34" s="29">
        <v>5994</v>
      </c>
      <c r="L34" s="29">
        <v>4849</v>
      </c>
      <c r="M34" s="29">
        <v>4749</v>
      </c>
      <c r="N34" s="29">
        <v>5994</v>
      </c>
      <c r="O34" s="29">
        <f t="shared" si="2"/>
        <v>64494</v>
      </c>
    </row>
    <row r="35" spans="1:15" ht="12.75">
      <c r="A35" s="28" t="s">
        <v>106</v>
      </c>
      <c r="B35" s="77">
        <v>21764</v>
      </c>
      <c r="C35" s="29">
        <v>2458</v>
      </c>
      <c r="D35" s="29">
        <v>1439</v>
      </c>
      <c r="E35" s="29">
        <v>1435</v>
      </c>
      <c r="F35" s="29">
        <v>1435</v>
      </c>
      <c r="G35" s="29">
        <v>1434</v>
      </c>
      <c r="H35" s="29">
        <v>1434</v>
      </c>
      <c r="I35" s="29">
        <v>1316</v>
      </c>
      <c r="J35" s="29">
        <v>2024</v>
      </c>
      <c r="K35" s="29">
        <v>1435</v>
      </c>
      <c r="L35" s="29">
        <v>2451</v>
      </c>
      <c r="M35" s="29">
        <v>2451</v>
      </c>
      <c r="N35" s="29">
        <v>2452</v>
      </c>
      <c r="O35" s="29">
        <f t="shared" si="2"/>
        <v>21764</v>
      </c>
    </row>
    <row r="36" spans="1:15" ht="12.75">
      <c r="A36" s="28" t="s">
        <v>198</v>
      </c>
      <c r="B36" s="29">
        <v>188829</v>
      </c>
      <c r="C36" s="29">
        <v>19405</v>
      </c>
      <c r="D36" s="29">
        <v>19205</v>
      </c>
      <c r="E36" s="29">
        <v>19405</v>
      </c>
      <c r="F36" s="29">
        <v>19405</v>
      </c>
      <c r="G36" s="29">
        <v>19205</v>
      </c>
      <c r="H36" s="29">
        <v>19205</v>
      </c>
      <c r="I36" s="29">
        <v>12167</v>
      </c>
      <c r="J36" s="29">
        <v>12167</v>
      </c>
      <c r="K36" s="29">
        <v>12167</v>
      </c>
      <c r="L36" s="29">
        <v>12167</v>
      </c>
      <c r="M36" s="29">
        <v>12167</v>
      </c>
      <c r="N36" s="29">
        <v>12164</v>
      </c>
      <c r="O36" s="29">
        <f t="shared" si="2"/>
        <v>188829</v>
      </c>
    </row>
    <row r="37" spans="1:15" ht="12.75">
      <c r="A37" s="28" t="s">
        <v>107</v>
      </c>
      <c r="B37" s="29">
        <v>363</v>
      </c>
      <c r="C37" s="29">
        <v>10</v>
      </c>
      <c r="D37" s="29">
        <v>253</v>
      </c>
      <c r="E37" s="29">
        <v>10</v>
      </c>
      <c r="F37" s="29">
        <v>10</v>
      </c>
      <c r="G37" s="29">
        <v>10</v>
      </c>
      <c r="H37" s="29">
        <v>10</v>
      </c>
      <c r="I37" s="29"/>
      <c r="J37" s="29"/>
      <c r="K37" s="29">
        <v>15</v>
      </c>
      <c r="L37" s="29">
        <v>15</v>
      </c>
      <c r="M37" s="29">
        <v>15</v>
      </c>
      <c r="N37" s="29">
        <v>15</v>
      </c>
      <c r="O37" s="29">
        <f t="shared" si="2"/>
        <v>363</v>
      </c>
    </row>
    <row r="38" spans="1:15" ht="12.75">
      <c r="A38" s="28" t="s">
        <v>202</v>
      </c>
      <c r="B38" s="29">
        <v>81141</v>
      </c>
      <c r="C38" s="29">
        <v>6762</v>
      </c>
      <c r="D38" s="29">
        <v>6762</v>
      </c>
      <c r="E38" s="29">
        <v>6762</v>
      </c>
      <c r="F38" s="29">
        <v>6762</v>
      </c>
      <c r="G38" s="29">
        <v>6762</v>
      </c>
      <c r="H38" s="29">
        <v>6762</v>
      </c>
      <c r="I38" s="29">
        <v>6762</v>
      </c>
      <c r="J38" s="29">
        <v>6762</v>
      </c>
      <c r="K38" s="29">
        <v>6762</v>
      </c>
      <c r="L38" s="29">
        <v>6761</v>
      </c>
      <c r="M38" s="29">
        <v>6761</v>
      </c>
      <c r="N38" s="29">
        <v>6761</v>
      </c>
      <c r="O38" s="29">
        <f t="shared" si="2"/>
        <v>81141</v>
      </c>
    </row>
    <row r="39" spans="1:15" ht="12.75">
      <c r="A39" s="28" t="s">
        <v>104</v>
      </c>
      <c r="B39" s="29">
        <v>28753</v>
      </c>
      <c r="C39" s="29"/>
      <c r="D39" s="29">
        <v>2796</v>
      </c>
      <c r="E39" s="29">
        <v>8458</v>
      </c>
      <c r="F39" s="29">
        <v>750</v>
      </c>
      <c r="G39" s="29">
        <v>963</v>
      </c>
      <c r="H39" s="29">
        <v>4805</v>
      </c>
      <c r="I39" s="29">
        <v>200</v>
      </c>
      <c r="J39" s="29"/>
      <c r="K39" s="29">
        <v>7612</v>
      </c>
      <c r="L39" s="29">
        <v>735</v>
      </c>
      <c r="M39" s="29"/>
      <c r="N39" s="29">
        <v>2434</v>
      </c>
      <c r="O39" s="29">
        <f>SUM(C39:N39)</f>
        <v>28753</v>
      </c>
    </row>
    <row r="40" spans="1:15" ht="12.75">
      <c r="A40" s="33" t="s">
        <v>105</v>
      </c>
      <c r="B40" s="34">
        <f>SUM(B26:B39)</f>
        <v>1827304</v>
      </c>
      <c r="C40" s="34">
        <f>SUM(C26:C39)</f>
        <v>110229</v>
      </c>
      <c r="D40" s="34">
        <f aca="true" t="shared" si="3" ref="D40:M40">SUM(D26:D39)</f>
        <v>116483</v>
      </c>
      <c r="E40" s="34">
        <f t="shared" si="3"/>
        <v>123277</v>
      </c>
      <c r="F40" s="34">
        <f t="shared" si="3"/>
        <v>116669</v>
      </c>
      <c r="G40" s="34">
        <f t="shared" si="3"/>
        <v>109044</v>
      </c>
      <c r="H40" s="34">
        <f t="shared" si="3"/>
        <v>129388</v>
      </c>
      <c r="I40" s="34">
        <f t="shared" si="3"/>
        <v>116031</v>
      </c>
      <c r="J40" s="34">
        <f t="shared" si="3"/>
        <v>125105</v>
      </c>
      <c r="K40" s="34">
        <f t="shared" si="3"/>
        <v>451163</v>
      </c>
      <c r="L40" s="34">
        <f t="shared" si="3"/>
        <v>140175</v>
      </c>
      <c r="M40" s="34">
        <f t="shared" si="3"/>
        <v>160244</v>
      </c>
      <c r="N40" s="34">
        <f>SUM(N26:N39)</f>
        <v>129496</v>
      </c>
      <c r="O40" s="34">
        <f>SUM(O26:O39)</f>
        <v>1827304</v>
      </c>
    </row>
  </sheetData>
  <sheetProtection/>
  <mergeCells count="1">
    <mergeCell ref="A3:O3"/>
  </mergeCells>
  <printOptions/>
  <pageMargins left="0.75" right="0.75" top="1" bottom="1" header="0.5" footer="0.5"/>
  <pageSetup horizontalDpi="600" verticalDpi="600" orientation="landscape" paperSize="9" scale="63" r:id="rId1"/>
  <headerFooter alignWithMargins="0">
    <oddHeader>&amp;R5. sz. melléklet
.../2012.(V.31.) Egyek Önk.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kincstár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 Zsuzsanna</dc:creator>
  <cp:keywords/>
  <dc:description/>
  <cp:lastModifiedBy>Bódi István</cp:lastModifiedBy>
  <cp:lastPrinted>2012-09-03T07:36:08Z</cp:lastPrinted>
  <dcterms:created xsi:type="dcterms:W3CDTF">1999-11-19T07:39:00Z</dcterms:created>
  <dcterms:modified xsi:type="dcterms:W3CDTF">2012-09-23T14:02:08Z</dcterms:modified>
  <cp:category/>
  <cp:version/>
  <cp:contentType/>
  <cp:contentStatus/>
</cp:coreProperties>
</file>