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700" activeTab="0"/>
  </bookViews>
  <sheets>
    <sheet name="bevétel 2.m." sheetId="1" r:id="rId1"/>
    <sheet name="Kiadások3" sheetId="2" r:id="rId2"/>
    <sheet name="Felhalmozás5." sheetId="3" r:id="rId3"/>
    <sheet name="Mérleg7" sheetId="4" r:id="rId4"/>
    <sheet name="Előirányzat felh.8" sheetId="5" r:id="rId5"/>
    <sheet name="PH. kiadásai 9" sheetId="6" r:id="rId6"/>
    <sheet name="mérleg 3 éves 11.m." sheetId="7" r:id="rId7"/>
    <sheet name="gördülő12" sheetId="8" r:id="rId8"/>
  </sheets>
  <definedNames>
    <definedName name="_xlnm.Print_Area" localSheetId="0">'bevétel 2.m.'!$A$1:$F$45</definedName>
    <definedName name="_xlnm.Print_Area" localSheetId="1">'Kiadások3'!$A$1:$L$34</definedName>
    <definedName name="_xlnm.Print_Area" localSheetId="5">'PH. kiadásai 9'!$A$1:$N$29</definedName>
  </definedNames>
  <calcPr fullCalcOnLoad="1"/>
</workbook>
</file>

<file path=xl/sharedStrings.xml><?xml version="1.0" encoding="utf-8"?>
<sst xmlns="http://schemas.openxmlformats.org/spreadsheetml/2006/main" count="503" uniqueCount="413">
  <si>
    <t>Céltartalék</t>
  </si>
  <si>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</si>
  <si>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</si>
  <si>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</si>
  <si>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</si>
  <si>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</si>
  <si>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</si>
  <si>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</si>
  <si>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</si>
  <si>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</si>
  <si>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</si>
  <si>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</si>
  <si>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</si>
  <si>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</si>
  <si>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Összesen:</t>
  </si>
  <si>
    <t>Tartalék</t>
  </si>
  <si>
    <t>Átvett pénzeszköz</t>
  </si>
  <si>
    <t>Támogatások</t>
  </si>
  <si>
    <t>Önkormányzat bevételei összesen</t>
  </si>
  <si>
    <t>előirányzat</t>
  </si>
  <si>
    <t>Felhalmozási célú hitel</t>
  </si>
  <si>
    <t>Pénzmaradvány</t>
  </si>
  <si>
    <t>Hitel</t>
  </si>
  <si>
    <t>13.</t>
  </si>
  <si>
    <t>Személyi juttatások</t>
  </si>
  <si>
    <t>teljesítés</t>
  </si>
  <si>
    <t>2007.évi</t>
  </si>
  <si>
    <t>Kiadások</t>
  </si>
  <si>
    <t>eredeti</t>
  </si>
  <si>
    <t>Bevételek</t>
  </si>
  <si>
    <t>Müködési kiadások</t>
  </si>
  <si>
    <t>Intézményi bevétel</t>
  </si>
  <si>
    <t>Sajátos működési bevétel</t>
  </si>
  <si>
    <t>Dologi kiadások</t>
  </si>
  <si>
    <t>Támogatás</t>
  </si>
  <si>
    <t>Ellátottak pénzbeni juttatásai</t>
  </si>
  <si>
    <t>Társadalom és szoc.pol.juttatások</t>
  </si>
  <si>
    <t>Müködési kiadás összesen:</t>
  </si>
  <si>
    <t>Müködési bevétel összesen:</t>
  </si>
  <si>
    <t>Felhalmozási kiadások</t>
  </si>
  <si>
    <t>Felhalmozási bevételek</t>
  </si>
  <si>
    <t>Felhalmozási támogatás</t>
  </si>
  <si>
    <t>Felhalmozási célú pénzeszközátadás</t>
  </si>
  <si>
    <t>Felhalmozási és tőke jellegű</t>
  </si>
  <si>
    <t>Felhalmozási kölcsön visszatérülés</t>
  </si>
  <si>
    <t>Felhalmozási kiadás összesen:</t>
  </si>
  <si>
    <t>Felhalmozási bevétel összesen:</t>
  </si>
  <si>
    <t>M i n d ö s s z e s e n  :</t>
  </si>
  <si>
    <t>Összesen</t>
  </si>
  <si>
    <t>Járulékok</t>
  </si>
  <si>
    <t>tényleges</t>
  </si>
  <si>
    <t>Működési hitel</t>
  </si>
  <si>
    <t>Önkormányzati beruházások</t>
  </si>
  <si>
    <t>Felhalmozási célú átvett pénzeszköz</t>
  </si>
  <si>
    <t>Felhalmozási pénzeszköz maradvány</t>
  </si>
  <si>
    <t>2008.évi</t>
  </si>
  <si>
    <t xml:space="preserve">                                              Egyek Nagyközség Önkormányzat működési és felhalmozási célú bevételeinek és kiadásainak </t>
  </si>
  <si>
    <t xml:space="preserve">adatok ezer forintban </t>
  </si>
  <si>
    <t>BEVÉTELI JOGCÍM-CSOPORT</t>
  </si>
  <si>
    <t>I. MŰKÖDÉSI BEVÉTELEK</t>
  </si>
  <si>
    <t>1. Intézményi működési bevételek</t>
  </si>
  <si>
    <t>2. Önkormányzatok sajátos mük.bev.</t>
  </si>
  <si>
    <t xml:space="preserve">2.2 Helyi adók </t>
  </si>
  <si>
    <t>2.2- ből felhalmozási célú</t>
  </si>
  <si>
    <t>2.3. Átengedett központi adók (SZJA Gépj.term)</t>
  </si>
  <si>
    <t>2.4. Bírság, pótlék, egyéb saj.</t>
  </si>
  <si>
    <t>II. TÁMOGATÁSOK</t>
  </si>
  <si>
    <t xml:space="preserve">1. Önk-k költségv-i támogatása </t>
  </si>
  <si>
    <t>1.1 Normatív hozzájárulások</t>
  </si>
  <si>
    <t>1.2. Központosított ei-k.</t>
  </si>
  <si>
    <t>1.4. Normatív, kötött tám.</t>
  </si>
  <si>
    <t>1.5. Fejl. Célú tám.</t>
  </si>
  <si>
    <t xml:space="preserve">III. FELHALM. ÉS TŐKE JELL. </t>
  </si>
  <si>
    <t>2. Önkormányzatok sajátosfelhalm.bev.</t>
  </si>
  <si>
    <t>3. Pénzügyi befektetések bev.</t>
  </si>
  <si>
    <t xml:space="preserve">IV. TÁMOGATÁSÉRTÉKŰ BEVÉTEL </t>
  </si>
  <si>
    <t>1. Támogatásértékű műk.bev. össz.</t>
  </si>
  <si>
    <t>a. ebből TB alapból átvett</t>
  </si>
  <si>
    <t>2. Támogatásértékű felh. bev. össz.</t>
  </si>
  <si>
    <t>a. ebből TB alaptól átvett</t>
  </si>
  <si>
    <t>1. Működési célú pe. Átvét</t>
  </si>
  <si>
    <t>1. ből OEP-től átvett</t>
  </si>
  <si>
    <t>2. ből OEP-től átvett</t>
  </si>
  <si>
    <t>1. Működési célú hitel felvét</t>
  </si>
  <si>
    <t>2. Felhalm. célú hitel felvét.</t>
  </si>
  <si>
    <t>1. Előző évi pénzmar. Ig.bevét.</t>
  </si>
  <si>
    <t>ÖSSZESEN:</t>
  </si>
  <si>
    <t xml:space="preserve">Kiemelt előirányzatok </t>
  </si>
  <si>
    <t xml:space="preserve">Összesen </t>
  </si>
  <si>
    <t>Személyi jellegű juttatások</t>
  </si>
  <si>
    <t>Munkaadókat terhelő járulékok</t>
  </si>
  <si>
    <t>Ellátottak pénzbeli juttatásai</t>
  </si>
  <si>
    <t>Speciális célú támogatások</t>
  </si>
  <si>
    <t>Működési kiadások összesen</t>
  </si>
  <si>
    <t>Költségvetési létszámkeret.</t>
  </si>
  <si>
    <t>Dologi és egyéb folyó kiadások</t>
  </si>
  <si>
    <t xml:space="preserve">Felhalmozási kiadások </t>
  </si>
  <si>
    <t>Tartalékok</t>
  </si>
  <si>
    <t xml:space="preserve">Kiadások összesen: </t>
  </si>
  <si>
    <t>Egyéb folyó kiadások</t>
  </si>
  <si>
    <t>Egyek Nagyközség Önkormányzat Felújítási kiadásai célonként.</t>
  </si>
  <si>
    <t xml:space="preserve">ssz. </t>
  </si>
  <si>
    <t xml:space="preserve">Szakfeladat </t>
  </si>
  <si>
    <t>Felújítási cél megnevezése</t>
  </si>
  <si>
    <t xml:space="preserve">ezer forintban </t>
  </si>
  <si>
    <t xml:space="preserve">szakfeladat </t>
  </si>
  <si>
    <t>Feladat megnevezése</t>
  </si>
  <si>
    <t>Temető fejlesztés</t>
  </si>
  <si>
    <t>Szakfeladat</t>
  </si>
  <si>
    <t>452025 Helyi közut.híd ép., felúj.</t>
  </si>
  <si>
    <t>631211 Közutak, hidak üzemeltetése</t>
  </si>
  <si>
    <t>751153 Önkorm.ig.</t>
  </si>
  <si>
    <t>751845 Város és községg.</t>
  </si>
  <si>
    <t>751999 Finanszírozási műveletek</t>
  </si>
  <si>
    <t>901116 Szennyvíz elvez.</t>
  </si>
  <si>
    <t>701015 Saját v. bérelt ingatlan</t>
  </si>
  <si>
    <t>751878 Közvilágítási feladatok</t>
  </si>
  <si>
    <t>751966 Önk. feladatara nem terv.elsz.</t>
  </si>
  <si>
    <t>851967 Egészségü. Ell. Egyéb feladat</t>
  </si>
  <si>
    <t>853333 Munkanélküli ellátás</t>
  </si>
  <si>
    <t>853344 Eseti pénzbeli szoc. ellátás</t>
  </si>
  <si>
    <t>853311 Rendsz. pénzbeli ellátás</t>
  </si>
  <si>
    <t>Személyi jell. juttatás</t>
  </si>
  <si>
    <t xml:space="preserve">Dologi és egyéb folyó kiadások </t>
  </si>
  <si>
    <t xml:space="preserve">Ellátottak juttatásai </t>
  </si>
  <si>
    <t>Műk. célú pénzeszközátadás</t>
  </si>
  <si>
    <t>Felújítás</t>
  </si>
  <si>
    <t>Beruház</t>
  </si>
  <si>
    <t xml:space="preserve">Műk.célú tám. Ért. kiadás </t>
  </si>
  <si>
    <t>Hiteltörlesztés</t>
  </si>
  <si>
    <t>Felhalmozási hit. Kamata</t>
  </si>
  <si>
    <t xml:space="preserve">Munkaad. terhelő járulék </t>
  </si>
  <si>
    <t>Egyek Nagyközség Önkormányzat Polgármesteri Hivatal kiadásai  feladatonként.</t>
  </si>
  <si>
    <t>902113 Települési hulladékkez. Köztiszt.</t>
  </si>
  <si>
    <t>930316 Temetkezés és  kapcs. Szolg.</t>
  </si>
  <si>
    <t>A működési és fejlesztési célú bevételek és kiadások</t>
  </si>
  <si>
    <t>2009. év</t>
  </si>
  <si>
    <t>2010. év</t>
  </si>
  <si>
    <t>I. Működési bevételek és kiadások</t>
  </si>
  <si>
    <t>Intézményi működési bevételek</t>
  </si>
  <si>
    <t>Önk.- sajátos műk.bevétele</t>
  </si>
  <si>
    <t xml:space="preserve">Támogatások </t>
  </si>
  <si>
    <t>Támogatásértékű műk.bevétel</t>
  </si>
  <si>
    <t>Működési célú bevételek összesen</t>
  </si>
  <si>
    <t>Műk.pénzeszk.átadás</t>
  </si>
  <si>
    <t>Támogatásértékű műk. Kiadás</t>
  </si>
  <si>
    <t>Ellátottak pénzbeli juttatása</t>
  </si>
  <si>
    <t>II. Felhalmozási célú bevételek és kiadások</t>
  </si>
  <si>
    <t>Fejlesztési célú támogatások</t>
  </si>
  <si>
    <t>Támogatásértékű felhalmozási bevétel</t>
  </si>
  <si>
    <t>Felhalmozási célú bevételek összesen</t>
  </si>
  <si>
    <t>Felújítási kiadások</t>
  </si>
  <si>
    <t>Felh. Pénzeszk.átadás</t>
  </si>
  <si>
    <t>Támogatásértékű felhalmozási kiadás</t>
  </si>
  <si>
    <t>Hitel visszafizetés</t>
  </si>
  <si>
    <t>Hitel kamata</t>
  </si>
  <si>
    <t>Felhalmozási célú kiadás összesen</t>
  </si>
  <si>
    <t>Önkormányzat kiadásai összesen</t>
  </si>
  <si>
    <t>Támogatási kölcs. Visszatér.</t>
  </si>
  <si>
    <t>Felhalmozási célú pénzeszközátvétel</t>
  </si>
  <si>
    <t>Beruházások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</si>
  <si>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</si>
  <si>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</si>
  <si>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</si>
  <si>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</si>
  <si>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</si>
  <si>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</si>
  <si>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</si>
  <si>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</si>
  <si>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</si>
  <si>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</si>
  <si>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</si>
  <si>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</si>
  <si>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</si>
  <si>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</si>
  <si>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Int.műk.bev.</t>
  </si>
  <si>
    <t>Önk.saj.bev.</t>
  </si>
  <si>
    <t>Felhalm.bev.</t>
  </si>
  <si>
    <t>Támogatásértékű  műk.</t>
  </si>
  <si>
    <t>Támogatásértékű felh.</t>
  </si>
  <si>
    <t>Felhalm.hitel</t>
  </si>
  <si>
    <t>BEVÉTEL ÖSSZESEN</t>
  </si>
  <si>
    <t>KIADÁSOK</t>
  </si>
  <si>
    <t>Személyi jutt.</t>
  </si>
  <si>
    <t>Dologi</t>
  </si>
  <si>
    <t>Beruházás</t>
  </si>
  <si>
    <t>Pénzeszk.átad.műk</t>
  </si>
  <si>
    <t>felhalm.hitel+kamat</t>
  </si>
  <si>
    <t>KIADÁS ÖSSZESEN</t>
  </si>
  <si>
    <t>Tám. Kölcs. Visszatér</t>
  </si>
  <si>
    <t>Tám. Ért. Kiad mük.</t>
  </si>
  <si>
    <t>Ellátottak pénzbeli jut.</t>
  </si>
  <si>
    <t>Függő, átfutó kiad</t>
  </si>
  <si>
    <t>Támogatásértékű működési bevétel</t>
  </si>
  <si>
    <t>Támogatásértékű működési kiadás</t>
  </si>
  <si>
    <t>Felújítások</t>
  </si>
  <si>
    <t>Felhalmozási célú hitel visszafizetés</t>
  </si>
  <si>
    <t>Felhalmozási célú hitel kamata</t>
  </si>
  <si>
    <t>B E V É T E L E K</t>
  </si>
  <si>
    <t>Sor-
szám</t>
  </si>
  <si>
    <t>Bevételi jogcím</t>
  </si>
  <si>
    <t>I. Önkormányzat működési bevételei (2+3)</t>
  </si>
  <si>
    <t>I/2. Önkormányzat sajátos műk. bevételei (3.1+…+3.4)*</t>
  </si>
  <si>
    <t>3.1.</t>
  </si>
  <si>
    <t>Illetékek</t>
  </si>
  <si>
    <t>3.2.</t>
  </si>
  <si>
    <t>Helyi adók*</t>
  </si>
  <si>
    <t>3.3.</t>
  </si>
  <si>
    <t>Átengedett központi adók*</t>
  </si>
  <si>
    <t>3.4.</t>
  </si>
  <si>
    <t>Bírságok, egyéb bevételek</t>
  </si>
  <si>
    <t>II. Támogatások, kiegészítések (4.1+…+4.7)</t>
  </si>
  <si>
    <t>4.1.</t>
  </si>
  <si>
    <t>Normatív hozzájárulások*</t>
  </si>
  <si>
    <t>4.2.</t>
  </si>
  <si>
    <t>Központosított előirányzatokból támogatás</t>
  </si>
  <si>
    <t>4.3.</t>
  </si>
  <si>
    <t>Színházi támogatás</t>
  </si>
  <si>
    <t>4.4.</t>
  </si>
  <si>
    <t>Normatív kötött felhasználású  támogatás*</t>
  </si>
  <si>
    <t>4.5.</t>
  </si>
  <si>
    <t>Kiegészítő támogatás</t>
  </si>
  <si>
    <t>4.6.</t>
  </si>
  <si>
    <t>4.7.</t>
  </si>
  <si>
    <t>Fejlesztési célú támogatások (4.7.1+…+4.7.3)*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</si>
  <si>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</si>
  <si>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</si>
  <si>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</si>
  <si>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</si>
  <si>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</si>
  <si>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</si>
  <si>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III. Felhalmozási és tőkejellegű bevételek (5.1+…+5.3)*</t>
  </si>
  <si>
    <t>5.1.</t>
  </si>
  <si>
    <t>Tárgyi eszközök, immateriális javak értékesítése</t>
  </si>
  <si>
    <t>5.2.</t>
  </si>
  <si>
    <t>Önkormányzatok sajátos felhalmozási és tőkebevételei*</t>
  </si>
  <si>
    <t>5.3.</t>
  </si>
  <si>
    <t>Pénzügyi befektetések bevételei</t>
  </si>
  <si>
    <t>IV. Támogatásértékű bevételek (6.1+6.2)</t>
  </si>
  <si>
    <t>6.1.</t>
  </si>
  <si>
    <t>Támogatásértékű működési bevételek (6.1.1.+…+6.1.4.)*</t>
  </si>
  <si>
    <t>6.1.1.</t>
  </si>
  <si>
    <t>OEP-től átvett pénzeszköz</t>
  </si>
  <si>
    <t>6.1.2.</t>
  </si>
  <si>
    <t>EU támogatás</t>
  </si>
  <si>
    <t>6.1.3.</t>
  </si>
  <si>
    <t>Elkülönített állami pénzalapoktól átvett pénzeszköz</t>
  </si>
  <si>
    <t>6.1.4.</t>
  </si>
  <si>
    <t>Egyéb kvi szervtől átvett támogatás</t>
  </si>
  <si>
    <t>6.2.</t>
  </si>
  <si>
    <t>Támogatásértékű felhalmozási bevételek (6.2.1.+…+6.2.4.)*</t>
  </si>
  <si>
    <t>6.2.1.</t>
  </si>
  <si>
    <t>6.2.2.</t>
  </si>
  <si>
    <t>6.2.3.</t>
  </si>
  <si>
    <t>6.2.4.</t>
  </si>
  <si>
    <t>V. Véglegesen átvett pénzeszközök(7.1+7.2)</t>
  </si>
  <si>
    <t>7.1</t>
  </si>
  <si>
    <t>Működési célú pénzeszköz átvétel államháztartáson kívülről*</t>
  </si>
  <si>
    <t>6.4.</t>
  </si>
  <si>
    <t>Felhalm. célú pénzeszk. átvétel államháztartáson kívülről*</t>
  </si>
  <si>
    <t>VI. Tám. kölcs. visszatér. igénybev., értékp. bev. (7.1+7.2)</t>
  </si>
  <si>
    <t>7.1.</t>
  </si>
  <si>
    <t>Működési célú  kölcsön visszatér., értékpapír bev.</t>
  </si>
  <si>
    <t>7.2.</t>
  </si>
  <si>
    <t>Felhalmozási célú  kölcsön visszatér., értékpapír bev.</t>
  </si>
  <si>
    <t>FOLYÓ BEVÉTELEK ÖSSZESEN: (1+4+5+6+7+8)</t>
  </si>
  <si>
    <t>VII. Pénzforgalom nélküli bevételek(10.1+10.2)</t>
  </si>
  <si>
    <t>Működési célú pénzmaradvány igénybevétele</t>
  </si>
  <si>
    <t>Felhalmozási célú pénzmaradvány igénybevétele</t>
  </si>
  <si>
    <t xml:space="preserve">Költségvetési bevétel összesen: </t>
  </si>
  <si>
    <t>BEVÉTELEK ÖSSZESEN: (9+10+11+12)</t>
  </si>
  <si>
    <t>K I A D Á S O K</t>
  </si>
  <si>
    <t>Sor-szám</t>
  </si>
  <si>
    <t>Kiadási jogcímek</t>
  </si>
  <si>
    <t>I. Folyó (működési) kiadások (1.1+…+1.12)</t>
  </si>
  <si>
    <t>1.1.</t>
  </si>
  <si>
    <t>Személyi  juttatások</t>
  </si>
  <si>
    <t>1.2.</t>
  </si>
  <si>
    <t>1.3.</t>
  </si>
  <si>
    <t>Dologi  kiadások*</t>
  </si>
  <si>
    <t>1.4.</t>
  </si>
  <si>
    <t>1.5</t>
  </si>
  <si>
    <t>Működési célú pénzmaradvány átadás</t>
  </si>
  <si>
    <t>1.6.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</si>
  <si>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</si>
  <si>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</si>
  <si>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</si>
  <si>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</si>
  <si>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</si>
  <si>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</si>
  <si>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</si>
  <si>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1.11.</t>
  </si>
  <si>
    <t>Pénzforgalom nélküli kiadások</t>
  </si>
  <si>
    <t>1.12.</t>
  </si>
  <si>
    <t>Kamatkiadások</t>
  </si>
  <si>
    <t>II. Felhalmozási és tőke jellegű kiadások (2.1+…+2.7)</t>
  </si>
  <si>
    <t>2.1.</t>
  </si>
  <si>
    <t>Felújítás*</t>
  </si>
  <si>
    <t>2.2.</t>
  </si>
  <si>
    <t>Intézményi beruházási kiadások*</t>
  </si>
  <si>
    <t>2.3.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</si>
  <si>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</si>
  <si>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</si>
  <si>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</si>
  <si>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</si>
  <si>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</si>
  <si>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</si>
  <si>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</si>
  <si>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</si>
  <si>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III. Tartalékok (3.1+...+3.2)</t>
  </si>
  <si>
    <t>Általános tartalék</t>
  </si>
  <si>
    <t>IV.  Hitelek kamatai</t>
  </si>
  <si>
    <t>V. Egyéb kiadások</t>
  </si>
  <si>
    <t>VI. Finanszírozási kiadások (6.1+6.2)</t>
  </si>
  <si>
    <t>Hitelek, kölcsönök kiadásai (előző évek)</t>
  </si>
  <si>
    <t>Értékpapírok kiadásai</t>
  </si>
  <si>
    <t xml:space="preserve"> KIADÁSOK ÖSSZESEN: (1+2+3+4+5+6)</t>
  </si>
  <si>
    <t>14.</t>
  </si>
  <si>
    <r>
      <t>I/1. Intézményi működési bevételek</t>
    </r>
    <r>
      <rPr>
        <b/>
        <vertAlign val="superscript"/>
        <sz val="10"/>
        <rFont val="Arial"/>
        <family val="2"/>
      </rPr>
      <t>*</t>
    </r>
  </si>
  <si>
    <t>Az Önkormányzat Pénzügyi mérlege.</t>
  </si>
  <si>
    <t>LEKI támogatás</t>
  </si>
  <si>
    <t>853355 Eseti pénzbeli gyermekvéd.</t>
  </si>
  <si>
    <t>Polgármesteri Hivatal</t>
  </si>
  <si>
    <t>Önkorm. Igazgatási tev.</t>
  </si>
  <si>
    <t xml:space="preserve"> Címek                                                </t>
  </si>
  <si>
    <t>1. Tárgyi eszk. immat jav. ért.</t>
  </si>
  <si>
    <t>Működési hitel törlesztés</t>
  </si>
  <si>
    <t>Sajátos bevételből felhalmozási</t>
  </si>
  <si>
    <t>Működésképtelen önkormányzatok egyéb támogatása</t>
  </si>
  <si>
    <t>Működési célú hiteltörlesztés</t>
  </si>
  <si>
    <t>2009. évi előirányzat</t>
  </si>
  <si>
    <t>Támogatásértékű műk. bev.központi költségvetési szervtől</t>
  </si>
  <si>
    <t>Felhalmozási célú hiteltörlesztés</t>
  </si>
  <si>
    <t>2009.évi</t>
  </si>
  <si>
    <t>Hozam és kamatbevételek</t>
  </si>
  <si>
    <t>Intézményi bevételből felhalmozási</t>
  </si>
  <si>
    <t xml:space="preserve">2009. Előirányzat 
Polgármesteri Hivatal </t>
  </si>
  <si>
    <t>2009. Előirányzat 
Napköziotthonos Óvoda</t>
  </si>
  <si>
    <t>2009. Előirányzat 
Móra Ferenc Általános Iskola</t>
  </si>
  <si>
    <t>2009. Előirányzat 
Tárkányi Béla könyvtár és Műv. Ház</t>
  </si>
  <si>
    <t>2009. Előirányzat 
Összesen:</t>
  </si>
  <si>
    <t xml:space="preserve">2009. Évi előirányzat </t>
  </si>
  <si>
    <t>Zrínyi út útstabilizálás</t>
  </si>
  <si>
    <t>Járdakészítés</t>
  </si>
  <si>
    <t>Lakásfelújítás</t>
  </si>
  <si>
    <t>Ingatlan vásárlás IPOSZ székház</t>
  </si>
  <si>
    <t>Földterület vásárlás</t>
  </si>
  <si>
    <t>Buszbeszerzés</t>
  </si>
  <si>
    <t>Digitális alaptérkép</t>
  </si>
  <si>
    <t xml:space="preserve">Tűzjelző berendezés </t>
  </si>
  <si>
    <t>Multifunkcionális nyomtató vásárlás</t>
  </si>
  <si>
    <t>Számítógép vásárlás</t>
  </si>
  <si>
    <t>Házasságkötő terem kihangosítás</t>
  </si>
  <si>
    <t>Felh. Célú hitel törlesztés</t>
  </si>
  <si>
    <t>Felh. célú hitel kamata</t>
  </si>
  <si>
    <t>Településrendezési terv készítés</t>
  </si>
  <si>
    <t>Tájékoztató és információs térkép elhelyezése</t>
  </si>
  <si>
    <t>Gépkocsi vásárlás (Központi orvosi ügyelet)</t>
  </si>
  <si>
    <t>Egyek Nagyközség Önkormányzat Felhalmozási kiadásai feladatonként</t>
  </si>
  <si>
    <t>Oktatási intézmények fásítása (óvoda)</t>
  </si>
  <si>
    <t>Oktatási intézmények fásítása (iskola)</t>
  </si>
  <si>
    <t xml:space="preserve">Oktatási intézmény felújítás </t>
  </si>
  <si>
    <t>Hulladékgazdálkodási rendszer (önerő)</t>
  </si>
  <si>
    <t>2009. Előirányzat 
Tárkányi Béla könyvtár és 
Műv. Ház</t>
  </si>
  <si>
    <t>2. Felh. Célú pe. átvét lakosságtól</t>
  </si>
  <si>
    <t>2009.terv</t>
  </si>
  <si>
    <t>Társadalom és szoc.pol. Ellátás</t>
  </si>
  <si>
    <t>853244 Családsegítés</t>
  </si>
  <si>
    <t>2009-2010-2011. évi alakulását külön bemutató mérleg</t>
  </si>
  <si>
    <t>2011. év</t>
  </si>
  <si>
    <t>Társadalom és szociálpolitikai ellátás</t>
  </si>
  <si>
    <t>sajátos bevételből felhalmozási</t>
  </si>
  <si>
    <t>Pénzeszközátvétel</t>
  </si>
  <si>
    <t>Társ.szoc.pol.ellátások</t>
  </si>
  <si>
    <t>Útstabilizálás</t>
  </si>
  <si>
    <t>Működési célő pénzeszköz átadás</t>
  </si>
  <si>
    <t>1.3. Műk.képtelen kiegészítő támogatás</t>
  </si>
  <si>
    <t>VI. VÉGLEGESEN ÁTVETT PÉNZESZKÖZÖK</t>
  </si>
  <si>
    <t>VII. TÁM.KÖLCS. ÉRTÉKP.</t>
  </si>
  <si>
    <t>VIII. HITELEK</t>
  </si>
  <si>
    <t>IX. PÉNZFORGALOM NÉLK. BEV.</t>
  </si>
  <si>
    <t>V. KIEGÉSZÍTÉSEK, VISSZATÉRÜLÉSEK</t>
  </si>
  <si>
    <t>2. Előző évi pénzmaradvány átvétel</t>
  </si>
  <si>
    <t>Központi ktg.vet.-ből kieg. Visszatér.</t>
  </si>
  <si>
    <t>Egyek Nagyközség Önkormányzat 2009. évi előirányzat-felhasználási ütemterve</t>
  </si>
  <si>
    <t>2007. év tényleges, 2008. várható és 2009. eredeti előirányzata mérleg rendszerben</t>
  </si>
  <si>
    <t>Működési célú hiteltörl.</t>
  </si>
  <si>
    <t>Működési hiteltörlesztés</t>
  </si>
  <si>
    <t>Tárgyévi költségvetési hiány</t>
  </si>
  <si>
    <t>Felhalmozási hiány</t>
  </si>
  <si>
    <t>Működési hiány</t>
  </si>
  <si>
    <t>2009. Évi Költségvetési kiadások összesen</t>
  </si>
  <si>
    <t>2009. éviKöltségvetési bevételek összesen</t>
  </si>
  <si>
    <t>Központi költségvetésből kieg.visszatérülések</t>
  </si>
  <si>
    <t>2009. Évi forráshiány</t>
  </si>
  <si>
    <t>11.1.</t>
  </si>
  <si>
    <t>11.2.</t>
  </si>
  <si>
    <t>11.3.</t>
  </si>
  <si>
    <t xml:space="preserve">12. </t>
  </si>
  <si>
    <t>Felhalmozási célú hitelfelvétel</t>
  </si>
  <si>
    <t>1.Központi költségvetésből kiegészítések, visszatérülések</t>
  </si>
  <si>
    <t>Nyomógombos szavazóberendezés</t>
  </si>
  <si>
    <t>Működési célú hitelfelvétel</t>
  </si>
  <si>
    <t>Egyek Nagyközség Önkormányzat és költségvetési szervei bevételei forrásonként, főbb jogcím-csoportonkénti részletezettségben</t>
  </si>
  <si>
    <t>Egyek Nagyközség önkormányzat költségvetési szervei 2009. évi kiadásai kiemelt előirányzatonként</t>
  </si>
  <si>
    <t>Bartók Béla út útburkolat felújítás (önerő)</t>
  </si>
  <si>
    <t>Táncsics-Tópart Damjanich út útburkolat feljítás (önerő)</t>
  </si>
  <si>
    <t>Széchenyi-Somogyi út útépítés (önerő)</t>
  </si>
  <si>
    <t>Zrínyi-Ősz út útépítés (önerő)</t>
  </si>
  <si>
    <t>Közcélú foglalkoztatás eszközbeszerzése</t>
  </si>
  <si>
    <t>Pénzbeli kártérítés</t>
  </si>
  <si>
    <t>Pénzforgalmo nélküli bevétel</t>
  </si>
  <si>
    <t>Fogyatékosok nappali és bentlakásos intézete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</si>
</sst>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double"/>
      <sz val="10"/>
      <name val="Arial"/>
      <family val="2"/>
    </font>
    <font>
      <b/>
      <u val="doub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b/>
      <vertAlign val="superscript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4" fillId="4" borderId="0" applyNumberFormat="0" applyBorder="0" applyAlignment="0" applyProtection="0"/>
    <xf numFmtId="0" fontId="38" fillId="22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3" fontId="8" fillId="0" borderId="34" xfId="0" applyNumberFormat="1" applyFont="1" applyBorder="1" applyAlignment="1">
      <alignment/>
    </xf>
    <xf numFmtId="0" fontId="16" fillId="0" borderId="0" xfId="0" applyFont="1" applyAlignment="1">
      <alignment/>
    </xf>
    <xf numFmtId="3" fontId="8" fillId="0" borderId="26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3" fontId="11" fillId="0" borderId="37" xfId="0" applyNumberFormat="1" applyFont="1" applyBorder="1" applyAlignment="1">
      <alignment/>
    </xf>
    <xf numFmtId="0" fontId="11" fillId="0" borderId="32" xfId="0" applyFont="1" applyBorder="1" applyAlignment="1">
      <alignment/>
    </xf>
    <xf numFmtId="3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3" fontId="11" fillId="0" borderId="4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7" fillId="0" borderId="25" xfId="0" applyFont="1" applyBorder="1" applyAlignment="1">
      <alignment/>
    </xf>
    <xf numFmtId="0" fontId="8" fillId="0" borderId="3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3" fontId="17" fillId="24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17" fillId="24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3" fontId="16" fillId="24" borderId="0" xfId="0" applyNumberFormat="1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3" fontId="11" fillId="24" borderId="25" xfId="0" applyNumberFormat="1" applyFont="1" applyFill="1" applyBorder="1" applyAlignment="1">
      <alignment/>
    </xf>
    <xf numFmtId="3" fontId="11" fillId="24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3" fontId="8" fillId="24" borderId="25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8" fillId="24" borderId="25" xfId="0" applyNumberFormat="1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21" fillId="0" borderId="25" xfId="0" applyFont="1" applyBorder="1" applyAlignment="1">
      <alignment/>
    </xf>
    <xf numFmtId="3" fontId="22" fillId="0" borderId="25" xfId="0" applyNumberFormat="1" applyFont="1" applyBorder="1" applyAlignment="1">
      <alignment/>
    </xf>
    <xf numFmtId="0" fontId="20" fillId="0" borderId="25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0" fillId="0" borderId="46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11" fillId="0" borderId="46" xfId="0" applyFont="1" applyBorder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32" xfId="0" applyFont="1" applyBorder="1" applyAlignment="1">
      <alignment horizontal="left"/>
    </xf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/>
    </xf>
    <xf numFmtId="3" fontId="16" fillId="0" borderId="32" xfId="0" applyNumberFormat="1" applyFont="1" applyBorder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175" fontId="23" fillId="0" borderId="0" xfId="56" applyNumberFormat="1" applyFont="1" applyFill="1" applyBorder="1" applyAlignment="1" applyProtection="1">
      <alignment horizontal="centerContinuous" vertical="center"/>
      <protection/>
    </xf>
    <xf numFmtId="0" fontId="25" fillId="0" borderId="32" xfId="0" applyFont="1" applyBorder="1" applyAlignment="1">
      <alignment/>
    </xf>
    <xf numFmtId="3" fontId="17" fillId="0" borderId="32" xfId="0" applyNumberFormat="1" applyFont="1" applyBorder="1" applyAlignment="1">
      <alignment/>
    </xf>
    <xf numFmtId="0" fontId="8" fillId="0" borderId="47" xfId="56" applyFont="1" applyFill="1" applyBorder="1" applyAlignment="1" applyProtection="1">
      <alignment horizontal="center" vertical="center" wrapText="1"/>
      <protection/>
    </xf>
    <xf numFmtId="0" fontId="8" fillId="0" borderId="48" xfId="56" applyFont="1" applyFill="1" applyBorder="1" applyAlignment="1" applyProtection="1">
      <alignment horizontal="center" vertical="center" wrapText="1"/>
      <protection/>
    </xf>
    <xf numFmtId="0" fontId="8" fillId="0" borderId="49" xfId="56" applyFont="1" applyFill="1" applyBorder="1" applyAlignment="1" applyProtection="1">
      <alignment horizontal="center" vertical="center" wrapText="1"/>
      <protection/>
    </xf>
    <xf numFmtId="0" fontId="8" fillId="0" borderId="50" xfId="56" applyFont="1" applyFill="1" applyBorder="1" applyAlignment="1" applyProtection="1">
      <alignment horizontal="left" vertical="center" wrapText="1" indent="1"/>
      <protection/>
    </xf>
    <xf numFmtId="0" fontId="8" fillId="0" borderId="51" xfId="56" applyFont="1" applyFill="1" applyBorder="1" applyAlignment="1" applyProtection="1">
      <alignment horizontal="left" vertical="center" wrapText="1" indent="1"/>
      <protection/>
    </xf>
    <xf numFmtId="175" fontId="8" fillId="0" borderId="52" xfId="56" applyNumberFormat="1" applyFont="1" applyFill="1" applyBorder="1" applyAlignment="1" applyProtection="1">
      <alignment horizontal="right" vertical="center" wrapText="1"/>
      <protection/>
    </xf>
    <xf numFmtId="0" fontId="8" fillId="0" borderId="47" xfId="56" applyFont="1" applyFill="1" applyBorder="1" applyAlignment="1" applyProtection="1">
      <alignment horizontal="left" vertical="center" wrapText="1" indent="1"/>
      <protection/>
    </xf>
    <xf numFmtId="0" fontId="8" fillId="0" borderId="48" xfId="56" applyFont="1" applyFill="1" applyBorder="1" applyAlignment="1" applyProtection="1">
      <alignment horizontal="left" vertical="center" wrapText="1" indent="1"/>
      <protection/>
    </xf>
    <xf numFmtId="175" fontId="8" fillId="0" borderId="49" xfId="56" applyNumberFormat="1" applyFont="1" applyFill="1" applyBorder="1" applyAlignment="1" applyProtection="1">
      <alignment horizontal="right" vertical="center" wrapText="1"/>
      <protection locked="0"/>
    </xf>
    <xf numFmtId="175" fontId="8" fillId="0" borderId="48" xfId="56" applyNumberFormat="1" applyFont="1" applyFill="1" applyBorder="1" applyAlignment="1" applyProtection="1">
      <alignment horizontal="right" vertical="center" wrapText="1"/>
      <protection/>
    </xf>
    <xf numFmtId="175" fontId="8" fillId="0" borderId="49" xfId="56" applyNumberFormat="1" applyFont="1" applyFill="1" applyBorder="1" applyAlignment="1" applyProtection="1">
      <alignment horizontal="right" vertical="center" wrapText="1"/>
      <protection/>
    </xf>
    <xf numFmtId="49" fontId="11" fillId="0" borderId="53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54" xfId="56" applyFont="1" applyFill="1" applyBorder="1" applyAlignment="1" applyProtection="1">
      <alignment horizontal="left" vertical="center" wrapText="1" indent="1"/>
      <protection/>
    </xf>
    <xf numFmtId="175" fontId="11" fillId="0" borderId="55" xfId="56" applyNumberFormat="1" applyFont="1" applyFill="1" applyBorder="1" applyAlignment="1" applyProtection="1">
      <alignment horizontal="right" vertical="center" wrapText="1"/>
      <protection locked="0"/>
    </xf>
    <xf numFmtId="49" fontId="11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6" applyFont="1" applyFill="1" applyBorder="1" applyAlignment="1" applyProtection="1">
      <alignment horizontal="left" vertical="center" wrapText="1" indent="1"/>
      <protection/>
    </xf>
    <xf numFmtId="175" fontId="11" fillId="0" borderId="38" xfId="56" applyNumberFormat="1" applyFont="1" applyFill="1" applyBorder="1" applyAlignment="1" applyProtection="1">
      <alignment horizontal="right" vertical="center" wrapText="1"/>
      <protection locked="0"/>
    </xf>
    <xf numFmtId="49" fontId="11" fillId="0" borderId="56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57" xfId="56" applyFont="1" applyFill="1" applyBorder="1" applyAlignment="1" applyProtection="1">
      <alignment horizontal="left" vertical="center" wrapText="1" indent="1"/>
      <protection/>
    </xf>
    <xf numFmtId="175" fontId="11" fillId="0" borderId="58" xfId="56" applyNumberFormat="1" applyFont="1" applyFill="1" applyBorder="1" applyAlignment="1" applyProtection="1">
      <alignment horizontal="right" vertical="center" wrapText="1"/>
      <protection locked="0"/>
    </xf>
    <xf numFmtId="49" fontId="11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42" xfId="56" applyFont="1" applyFill="1" applyBorder="1" applyAlignment="1" applyProtection="1">
      <alignment horizontal="left" vertical="center" wrapText="1" indent="1"/>
      <protection/>
    </xf>
    <xf numFmtId="175" fontId="11" fillId="0" borderId="43" xfId="56" applyNumberFormat="1" applyFont="1" applyFill="1" applyBorder="1" applyAlignment="1" applyProtection="1">
      <alignment horizontal="right" vertical="center" wrapText="1"/>
      <protection locked="0"/>
    </xf>
    <xf numFmtId="49" fontId="11" fillId="0" borderId="44" xfId="56" applyNumberFormat="1" applyFont="1" applyFill="1" applyBorder="1" applyAlignment="1" applyProtection="1">
      <alignment horizontal="left" vertical="center" wrapText="1" indent="1"/>
      <protection/>
    </xf>
    <xf numFmtId="175" fontId="11" fillId="0" borderId="45" xfId="56" applyNumberFormat="1" applyFont="1" applyFill="1" applyBorder="1" applyAlignment="1" applyProtection="1">
      <alignment horizontal="right" vertical="center" wrapText="1"/>
      <protection locked="0"/>
    </xf>
    <xf numFmtId="0" fontId="13" fillId="0" borderId="32" xfId="56" applyFont="1" applyFill="1" applyBorder="1" applyAlignment="1" applyProtection="1">
      <alignment horizontal="left" vertical="center" wrapText="1" indent="1"/>
      <protection/>
    </xf>
    <xf numFmtId="175" fontId="13" fillId="0" borderId="38" xfId="56" applyNumberFormat="1" applyFont="1" applyFill="1" applyBorder="1" applyAlignment="1" applyProtection="1">
      <alignment horizontal="right" vertical="center" wrapText="1"/>
      <protection/>
    </xf>
    <xf numFmtId="0" fontId="11" fillId="0" borderId="32" xfId="56" applyFont="1" applyFill="1" applyBorder="1" applyAlignment="1" applyProtection="1">
      <alignment horizontal="left" vertical="center" wrapText="1" indent="2"/>
      <protection/>
    </xf>
    <xf numFmtId="0" fontId="11" fillId="0" borderId="33" xfId="56" applyFont="1" applyFill="1" applyBorder="1" applyAlignment="1" applyProtection="1">
      <alignment horizontal="left" vertical="center" wrapText="1" indent="2"/>
      <protection/>
    </xf>
    <xf numFmtId="0" fontId="11" fillId="0" borderId="0" xfId="56" applyFont="1" applyFill="1" applyAlignment="1" applyProtection="1">
      <alignment horizontal="left" indent="1"/>
      <protection/>
    </xf>
    <xf numFmtId="0" fontId="13" fillId="0" borderId="42" xfId="56" applyFont="1" applyFill="1" applyBorder="1" applyAlignment="1" applyProtection="1">
      <alignment horizontal="left" vertical="center" wrapText="1" indent="1"/>
      <protection/>
    </xf>
    <xf numFmtId="175" fontId="13" fillId="0" borderId="43" xfId="56" applyNumberFormat="1" applyFont="1" applyFill="1" applyBorder="1" applyAlignment="1" applyProtection="1">
      <alignment horizontal="right" vertical="center" wrapText="1"/>
      <protection/>
    </xf>
    <xf numFmtId="49" fontId="8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6" applyFont="1" applyFill="1" applyBorder="1" applyAlignment="1" applyProtection="1">
      <alignment horizontal="left" vertical="center" wrapText="1" indent="2"/>
      <protection/>
    </xf>
    <xf numFmtId="175" fontId="13" fillId="0" borderId="43" xfId="56" applyNumberFormat="1" applyFont="1" applyFill="1" applyBorder="1" applyAlignment="1" applyProtection="1">
      <alignment horizontal="right" vertical="center" wrapText="1"/>
      <protection locked="0"/>
    </xf>
    <xf numFmtId="0" fontId="13" fillId="0" borderId="54" xfId="56" applyFont="1" applyFill="1" applyBorder="1" applyAlignment="1" applyProtection="1">
      <alignment horizontal="left" vertical="center" wrapText="1" indent="1"/>
      <protection/>
    </xf>
    <xf numFmtId="175" fontId="13" fillId="0" borderId="55" xfId="56" applyNumberFormat="1" applyFont="1" applyFill="1" applyBorder="1" applyAlignment="1" applyProtection="1">
      <alignment horizontal="right" vertical="center" wrapText="1"/>
      <protection locked="0"/>
    </xf>
    <xf numFmtId="49" fontId="11" fillId="0" borderId="35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36" xfId="56" applyFont="1" applyFill="1" applyBorder="1" applyAlignment="1" applyProtection="1">
      <alignment horizontal="left" vertical="center" wrapText="1" indent="1"/>
      <protection/>
    </xf>
    <xf numFmtId="175" fontId="11" fillId="0" borderId="37" xfId="56" applyNumberFormat="1" applyFont="1" applyFill="1" applyBorder="1" applyAlignment="1" applyProtection="1">
      <alignment horizontal="right" vertical="center" wrapText="1"/>
      <protection locked="0"/>
    </xf>
    <xf numFmtId="49" fontId="11" fillId="0" borderId="46" xfId="56" applyNumberFormat="1" applyFont="1" applyFill="1" applyBorder="1" applyAlignment="1" applyProtection="1">
      <alignment horizontal="left" vertical="center" wrapText="1" indent="1"/>
      <protection/>
    </xf>
    <xf numFmtId="175" fontId="11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8" fillId="0" borderId="59" xfId="56" applyFont="1" applyFill="1" applyBorder="1" applyAlignment="1" applyProtection="1">
      <alignment horizontal="left" vertical="center" wrapText="1" inden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175" fontId="12" fillId="0" borderId="25" xfId="56" applyNumberFormat="1" applyFont="1" applyFill="1" applyBorder="1" applyAlignment="1" applyProtection="1">
      <alignment horizontal="right" vertical="center" wrapText="1"/>
      <protection/>
    </xf>
    <xf numFmtId="175" fontId="8" fillId="0" borderId="20" xfId="56" applyNumberFormat="1" applyFont="1" applyFill="1" applyBorder="1" applyAlignment="1" applyProtection="1">
      <alignment horizontal="centerContinuous" vertical="center"/>
      <protection/>
    </xf>
    <xf numFmtId="0" fontId="8" fillId="0" borderId="51" xfId="56" applyFont="1" applyFill="1" applyBorder="1" applyAlignment="1" applyProtection="1">
      <alignment vertical="center" wrapText="1"/>
      <protection/>
    </xf>
    <xf numFmtId="175" fontId="8" fillId="0" borderId="52" xfId="56" applyNumberFormat="1" applyFont="1" applyFill="1" applyBorder="1" applyAlignment="1" applyProtection="1">
      <alignment vertical="center" wrapText="1"/>
      <protection/>
    </xf>
    <xf numFmtId="175" fontId="11" fillId="0" borderId="37" xfId="56" applyNumberFormat="1" applyFont="1" applyFill="1" applyBorder="1" applyAlignment="1" applyProtection="1">
      <alignment vertical="center" wrapText="1"/>
      <protection locked="0"/>
    </xf>
    <xf numFmtId="175" fontId="11" fillId="0" borderId="32" xfId="56" applyNumberFormat="1" applyFont="1" applyFill="1" applyBorder="1" applyAlignment="1" applyProtection="1">
      <alignment vertical="center" wrapText="1"/>
      <protection locked="0"/>
    </xf>
    <xf numFmtId="175" fontId="11" fillId="0" borderId="38" xfId="56" applyNumberFormat="1" applyFont="1" applyFill="1" applyBorder="1" applyAlignment="1" applyProtection="1">
      <alignment vertical="center" wrapText="1"/>
      <protection locked="0"/>
    </xf>
    <xf numFmtId="175" fontId="11" fillId="0" borderId="45" xfId="56" applyNumberFormat="1" applyFont="1" applyFill="1" applyBorder="1" applyAlignment="1" applyProtection="1">
      <alignment vertical="center" wrapText="1"/>
      <protection locked="0"/>
    </xf>
    <xf numFmtId="0" fontId="11" fillId="0" borderId="32" xfId="56" applyFont="1" applyFill="1" applyBorder="1" applyAlignment="1" applyProtection="1">
      <alignment horizontal="left" indent="1"/>
      <protection/>
    </xf>
    <xf numFmtId="0" fontId="11" fillId="0" borderId="33" xfId="56" applyFont="1" applyFill="1" applyBorder="1" applyAlignment="1" applyProtection="1">
      <alignment horizontal="left" vertical="center" wrapText="1" indent="1"/>
      <protection/>
    </xf>
    <xf numFmtId="0" fontId="11" fillId="0" borderId="39" xfId="56" applyFont="1" applyFill="1" applyBorder="1" applyAlignment="1" applyProtection="1">
      <alignment horizontal="left" vertical="center" wrapText="1" indent="1"/>
      <protection/>
    </xf>
    <xf numFmtId="175" fontId="11" fillId="0" borderId="40" xfId="56" applyNumberFormat="1" applyFont="1" applyFill="1" applyBorder="1" applyAlignment="1" applyProtection="1">
      <alignment vertical="center" wrapText="1"/>
      <protection locked="0"/>
    </xf>
    <xf numFmtId="0" fontId="8" fillId="0" borderId="48" xfId="56" applyFont="1" applyFill="1" applyBorder="1" applyAlignment="1" applyProtection="1">
      <alignment vertical="center" wrapText="1"/>
      <protection/>
    </xf>
    <xf numFmtId="175" fontId="8" fillId="0" borderId="49" xfId="56" applyNumberFormat="1" applyFont="1" applyFill="1" applyBorder="1" applyAlignment="1" applyProtection="1">
      <alignment vertical="center" wrapText="1"/>
      <protection/>
    </xf>
    <xf numFmtId="175" fontId="11" fillId="0" borderId="43" xfId="56" applyNumberFormat="1" applyFont="1" applyFill="1" applyBorder="1" applyAlignment="1" applyProtection="1">
      <alignment vertical="center" wrapText="1"/>
      <protection locked="0"/>
    </xf>
    <xf numFmtId="175" fontId="8" fillId="0" borderId="49" xfId="56" applyNumberFormat="1" applyFont="1" applyFill="1" applyBorder="1" applyAlignment="1" applyProtection="1">
      <alignment vertical="center" wrapText="1"/>
      <protection locked="0"/>
    </xf>
    <xf numFmtId="175" fontId="8" fillId="0" borderId="25" xfId="56" applyNumberFormat="1" applyFont="1" applyFill="1" applyBorder="1" applyAlignment="1" applyProtection="1">
      <alignment horizontal="right" vertical="center" wrapText="1"/>
      <protection locked="0"/>
    </xf>
    <xf numFmtId="3" fontId="11" fillId="0" borderId="16" xfId="0" applyNumberFormat="1" applyFont="1" applyBorder="1" applyAlignment="1">
      <alignment/>
    </xf>
    <xf numFmtId="0" fontId="27" fillId="0" borderId="0" xfId="0" applyFont="1" applyAlignment="1">
      <alignment/>
    </xf>
    <xf numFmtId="3" fontId="10" fillId="0" borderId="60" xfId="0" applyNumberFormat="1" applyFont="1" applyBorder="1" applyAlignment="1">
      <alignment wrapText="1"/>
    </xf>
    <xf numFmtId="3" fontId="10" fillId="0" borderId="18" xfId="0" applyNumberFormat="1" applyFont="1" applyBorder="1" applyAlignment="1">
      <alignment wrapText="1"/>
    </xf>
    <xf numFmtId="3" fontId="11" fillId="0" borderId="18" xfId="0" applyNumberFormat="1" applyFont="1" applyBorder="1" applyAlignment="1">
      <alignment wrapText="1"/>
    </xf>
    <xf numFmtId="3" fontId="11" fillId="0" borderId="61" xfId="0" applyNumberFormat="1" applyFont="1" applyBorder="1" applyAlignment="1">
      <alignment wrapText="1"/>
    </xf>
    <xf numFmtId="3" fontId="8" fillId="0" borderId="59" xfId="0" applyNumberFormat="1" applyFont="1" applyBorder="1" applyAlignment="1">
      <alignment wrapText="1"/>
    </xf>
    <xf numFmtId="3" fontId="10" fillId="0" borderId="61" xfId="0" applyNumberFormat="1" applyFont="1" applyBorder="1" applyAlignment="1">
      <alignment wrapText="1"/>
    </xf>
    <xf numFmtId="3" fontId="9" fillId="0" borderId="59" xfId="0" applyNumberFormat="1" applyFont="1" applyBorder="1" applyAlignment="1">
      <alignment wrapText="1"/>
    </xf>
    <xf numFmtId="3" fontId="11" fillId="0" borderId="6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9" fillId="0" borderId="62" xfId="0" applyNumberFormat="1" applyFont="1" applyBorder="1" applyAlignment="1">
      <alignment wrapText="1"/>
    </xf>
    <xf numFmtId="3" fontId="14" fillId="0" borderId="60" xfId="0" applyNumberFormat="1" applyFont="1" applyBorder="1" applyAlignment="1">
      <alignment wrapText="1"/>
    </xf>
    <xf numFmtId="3" fontId="14" fillId="0" borderId="61" xfId="0" applyNumberFormat="1" applyFont="1" applyBorder="1" applyAlignment="1">
      <alignment wrapText="1"/>
    </xf>
    <xf numFmtId="3" fontId="15" fillId="0" borderId="59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3" fontId="13" fillId="0" borderId="2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0" fillId="0" borderId="0" xfId="0" applyFont="1" applyAlignment="1">
      <alignment/>
    </xf>
    <xf numFmtId="3" fontId="11" fillId="0" borderId="64" xfId="0" applyNumberFormat="1" applyFont="1" applyBorder="1" applyAlignment="1">
      <alignment wrapText="1"/>
    </xf>
    <xf numFmtId="3" fontId="11" fillId="0" borderId="65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9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11" fillId="0" borderId="66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21" fillId="0" borderId="59" xfId="0" applyNumberFormat="1" applyFont="1" applyBorder="1" applyAlignment="1">
      <alignment wrapText="1"/>
    </xf>
    <xf numFmtId="3" fontId="22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3" fontId="22" fillId="0" borderId="16" xfId="0" applyNumberFormat="1" applyFont="1" applyBorder="1" applyAlignment="1">
      <alignment/>
    </xf>
    <xf numFmtId="3" fontId="22" fillId="0" borderId="67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3" fontId="8" fillId="0" borderId="68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8" fillId="0" borderId="68" xfId="0" applyNumberFormat="1" applyFont="1" applyBorder="1" applyAlignment="1">
      <alignment/>
    </xf>
    <xf numFmtId="49" fontId="11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2" xfId="0" applyBorder="1" applyAlignment="1">
      <alignment/>
    </xf>
    <xf numFmtId="3" fontId="4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38" xfId="0" applyBorder="1" applyAlignment="1">
      <alignment/>
    </xf>
    <xf numFmtId="0" fontId="11" fillId="0" borderId="57" xfId="0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8" fontId="17" fillId="0" borderId="25" xfId="40" applyNumberFormat="1" applyFont="1" applyBorder="1" applyAlignment="1">
      <alignment/>
    </xf>
    <xf numFmtId="178" fontId="11" fillId="24" borderId="25" xfId="40" applyNumberFormat="1" applyFont="1" applyFill="1" applyBorder="1" applyAlignment="1">
      <alignment/>
    </xf>
    <xf numFmtId="178" fontId="0" fillId="0" borderId="25" xfId="40" applyNumberFormat="1" applyFont="1" applyBorder="1" applyAlignment="1">
      <alignment/>
    </xf>
    <xf numFmtId="178" fontId="0" fillId="0" borderId="0" xfId="40" applyNumberFormat="1" applyFont="1" applyAlignment="1">
      <alignment/>
    </xf>
    <xf numFmtId="3" fontId="0" fillId="0" borderId="25" xfId="0" applyNumberFormat="1" applyFont="1" applyBorder="1" applyAlignment="1">
      <alignment horizontal="center"/>
    </xf>
    <xf numFmtId="3" fontId="8" fillId="24" borderId="25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2" fillId="0" borderId="34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63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13" fillId="0" borderId="69" xfId="0" applyNumberFormat="1" applyFont="1" applyBorder="1" applyAlignment="1">
      <alignment/>
    </xf>
    <xf numFmtId="3" fontId="13" fillId="0" borderId="70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9" fillId="0" borderId="59" xfId="0" applyNumberFormat="1" applyFont="1" applyBorder="1" applyAlignment="1">
      <alignment wrapText="1"/>
    </xf>
    <xf numFmtId="3" fontId="13" fillId="0" borderId="62" xfId="0" applyNumberFormat="1" applyFont="1" applyBorder="1" applyAlignment="1">
      <alignment wrapText="1"/>
    </xf>
    <xf numFmtId="3" fontId="11" fillId="0" borderId="71" xfId="0" applyNumberFormat="1" applyFont="1" applyBorder="1" applyAlignment="1">
      <alignment wrapText="1"/>
    </xf>
    <xf numFmtId="3" fontId="11" fillId="0" borderId="24" xfId="0" applyNumberFormat="1" applyFont="1" applyBorder="1" applyAlignment="1">
      <alignment/>
    </xf>
    <xf numFmtId="178" fontId="8" fillId="0" borderId="25" xfId="40" applyNumberFormat="1" applyFont="1" applyBorder="1" applyAlignment="1">
      <alignment/>
    </xf>
    <xf numFmtId="175" fontId="0" fillId="0" borderId="0" xfId="0" applyNumberFormat="1" applyAlignment="1">
      <alignment/>
    </xf>
    <xf numFmtId="178" fontId="23" fillId="0" borderId="0" xfId="40" applyNumberFormat="1" applyFont="1" applyFill="1" applyBorder="1" applyAlignment="1" applyProtection="1">
      <alignment horizontal="centerContinuous" vertical="center"/>
      <protection/>
    </xf>
    <xf numFmtId="0" fontId="11" fillId="0" borderId="72" xfId="56" applyFont="1" applyFill="1" applyBorder="1" applyAlignment="1" applyProtection="1">
      <alignment horizontal="left" vertical="center" wrapText="1" indent="1"/>
      <protection/>
    </xf>
    <xf numFmtId="0" fontId="11" fillId="0" borderId="73" xfId="56" applyFont="1" applyFill="1" applyBorder="1" applyAlignment="1" applyProtection="1">
      <alignment horizontal="left" vertical="center" wrapText="1" indent="1"/>
      <protection/>
    </xf>
    <xf numFmtId="175" fontId="11" fillId="0" borderId="32" xfId="56" applyNumberFormat="1" applyFont="1" applyFill="1" applyBorder="1" applyAlignment="1" applyProtection="1">
      <alignment horizontal="right" vertical="center" wrapText="1"/>
      <protection locked="0"/>
    </xf>
    <xf numFmtId="0" fontId="11" fillId="0" borderId="42" xfId="56" applyFont="1" applyFill="1" applyBorder="1" applyAlignment="1" applyProtection="1">
      <alignment horizontal="left" vertical="center" wrapText="1" indent="2"/>
      <protection/>
    </xf>
    <xf numFmtId="175" fontId="11" fillId="0" borderId="42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47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68" xfId="56" applyFont="1" applyFill="1" applyBorder="1" applyAlignment="1" applyProtection="1">
      <alignment horizontal="left" vertical="center" wrapText="1" indent="1"/>
      <protection/>
    </xf>
    <xf numFmtId="3" fontId="22" fillId="0" borderId="34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3" fontId="8" fillId="0" borderId="25" xfId="0" applyNumberFormat="1" applyFont="1" applyBorder="1" applyAlignment="1">
      <alignment horizontal="right"/>
    </xf>
    <xf numFmtId="0" fontId="11" fillId="0" borderId="26" xfId="0" applyFont="1" applyBorder="1" applyAlignment="1">
      <alignment/>
    </xf>
    <xf numFmtId="178" fontId="11" fillId="0" borderId="26" xfId="40" applyNumberFormat="1" applyFont="1" applyBorder="1" applyAlignment="1">
      <alignment horizontal="right"/>
    </xf>
    <xf numFmtId="178" fontId="11" fillId="0" borderId="19" xfId="40" applyNumberFormat="1" applyFont="1" applyBorder="1" applyAlignment="1">
      <alignment horizontal="right"/>
    </xf>
    <xf numFmtId="178" fontId="11" fillId="0" borderId="24" xfId="40" applyNumberFormat="1" applyFont="1" applyBorder="1" applyAlignment="1">
      <alignment horizontal="right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0" xfId="56" applyFont="1" applyFill="1" applyBorder="1" applyAlignment="1" applyProtection="1">
      <alignment horizontal="left" vertical="center" wrapText="1"/>
      <protection/>
    </xf>
    <xf numFmtId="175" fontId="8" fillId="0" borderId="0" xfId="56" applyNumberFormat="1" applyFont="1" applyFill="1" applyBorder="1" applyAlignment="1" applyProtection="1">
      <alignment horizontal="center" vertical="center"/>
      <protection/>
    </xf>
    <xf numFmtId="0" fontId="8" fillId="0" borderId="25" xfId="56" applyFont="1" applyFill="1" applyBorder="1" applyAlignment="1" applyProtection="1">
      <alignment horizontal="left" vertical="center"/>
      <protection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178" fontId="12" fillId="0" borderId="0" xfId="40" applyNumberFormat="1" applyFont="1" applyFill="1" applyBorder="1" applyAlignment="1" applyProtection="1">
      <alignment horizontal="right"/>
      <protection/>
    </xf>
    <xf numFmtId="175" fontId="11" fillId="0" borderId="33" xfId="56" applyNumberFormat="1" applyFont="1" applyFill="1" applyBorder="1" applyAlignment="1" applyProtection="1">
      <alignment horizontal="right" vertical="center" wrapText="1"/>
      <protection locked="0"/>
    </xf>
    <xf numFmtId="0" fontId="8" fillId="0" borderId="68" xfId="56" applyFont="1" applyFill="1" applyBorder="1" applyAlignment="1" applyProtection="1">
      <alignment horizontal="left" vertical="center" wrapText="1" indent="1"/>
      <protection/>
    </xf>
    <xf numFmtId="175" fontId="8" fillId="0" borderId="25" xfId="56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28" fillId="0" borderId="6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6" fillId="0" borderId="2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17" fillId="0" borderId="22" xfId="0" applyFont="1" applyBorder="1" applyAlignment="1">
      <alignment horizontal="center" wrapText="1"/>
    </xf>
    <xf numFmtId="0" fontId="28" fillId="0" borderId="63" xfId="0" applyFont="1" applyBorder="1" applyAlignment="1">
      <alignment horizontal="center"/>
    </xf>
    <xf numFmtId="0" fontId="17" fillId="0" borderId="26" xfId="0" applyFont="1" applyBorder="1" applyAlignment="1">
      <alignment horizontal="center" wrapText="1"/>
    </xf>
    <xf numFmtId="0" fontId="28" fillId="0" borderId="2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9" xfId="56" applyFont="1" applyFill="1" applyBorder="1" applyAlignment="1" applyProtection="1">
      <alignment horizontal="left" vertical="center" wrapText="1"/>
      <protection/>
    </xf>
    <xf numFmtId="0" fontId="8" fillId="0" borderId="76" xfId="56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25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32.00390625" style="0" customWidth="1"/>
    <col min="2" max="2" width="12.25390625" style="0" customWidth="1"/>
    <col min="3" max="3" width="14.375" style="0" customWidth="1"/>
    <col min="4" max="4" width="14.125" style="0" customWidth="1"/>
    <col min="5" max="6" width="14.00390625" style="0" customWidth="1"/>
    <col min="7" max="7" width="13.125" style="0" customWidth="1"/>
    <col min="8" max="8" width="13.75390625" style="0" customWidth="1"/>
    <col min="9" max="9" width="14.625" style="0" customWidth="1"/>
    <col min="10" max="10" width="12.00390625" style="0" customWidth="1"/>
    <col min="11" max="11" width="13.375" style="0" customWidth="1"/>
    <col min="12" max="12" width="13.625" style="235" customWidth="1"/>
  </cols>
  <sheetData>
    <row r="1" spans="1:12" ht="37.5" customHeight="1">
      <c r="A1" s="313" t="s">
        <v>403</v>
      </c>
      <c r="B1" s="313"/>
      <c r="C1" s="313"/>
      <c r="D1" s="313"/>
      <c r="E1" s="313"/>
      <c r="F1" s="313"/>
      <c r="G1" s="295"/>
      <c r="H1" s="295"/>
      <c r="I1" s="295"/>
      <c r="J1" s="295"/>
      <c r="K1" s="295"/>
      <c r="L1" s="295"/>
    </row>
    <row r="2" spans="1:12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236"/>
    </row>
    <row r="3" spans="1:11" ht="18.75" customHeight="1" thickBot="1">
      <c r="A3" s="35"/>
      <c r="B3" s="36"/>
      <c r="C3" s="36"/>
      <c r="D3" s="36"/>
      <c r="E3" s="312" t="s">
        <v>13</v>
      </c>
      <c r="F3" s="312"/>
      <c r="G3" s="244"/>
      <c r="H3" s="244"/>
      <c r="J3" s="244"/>
      <c r="K3" s="244"/>
    </row>
    <row r="4" spans="1:6" s="203" customFormat="1" ht="12" customHeight="1">
      <c r="A4" s="316" t="s">
        <v>58</v>
      </c>
      <c r="B4" s="318" t="s">
        <v>336</v>
      </c>
      <c r="C4" s="318" t="s">
        <v>337</v>
      </c>
      <c r="D4" s="318" t="s">
        <v>338</v>
      </c>
      <c r="E4" s="320" t="s">
        <v>363</v>
      </c>
      <c r="F4" s="314" t="s">
        <v>340</v>
      </c>
    </row>
    <row r="5" spans="1:6" s="203" customFormat="1" ht="46.5" customHeight="1" thickBot="1">
      <c r="A5" s="317"/>
      <c r="B5" s="319"/>
      <c r="C5" s="319"/>
      <c r="D5" s="319"/>
      <c r="E5" s="321"/>
      <c r="F5" s="315"/>
    </row>
    <row r="6" spans="1:12" ht="21" customHeight="1" thickBot="1">
      <c r="A6" s="37" t="s">
        <v>59</v>
      </c>
      <c r="B6" s="38">
        <f>B7+B8</f>
        <v>272920</v>
      </c>
      <c r="C6" s="38">
        <f>C7+C8</f>
        <v>2835</v>
      </c>
      <c r="D6" s="38">
        <f>D7+D8</f>
        <v>4922</v>
      </c>
      <c r="E6" s="38">
        <f>E7+E8</f>
        <v>2078</v>
      </c>
      <c r="F6" s="120">
        <f aca="true" t="shared" si="0" ref="F6:F28">SUM(B6+C6+D6+E6)</f>
        <v>282755</v>
      </c>
      <c r="L6"/>
    </row>
    <row r="7" spans="1:12" ht="31.5" customHeight="1" thickBot="1">
      <c r="A7" s="204" t="s">
        <v>60</v>
      </c>
      <c r="B7" s="39">
        <v>12736</v>
      </c>
      <c r="C7" s="39">
        <v>2835</v>
      </c>
      <c r="D7" s="39">
        <v>4922</v>
      </c>
      <c r="E7" s="39">
        <v>2078</v>
      </c>
      <c r="F7" s="120">
        <f t="shared" si="0"/>
        <v>22571</v>
      </c>
      <c r="L7"/>
    </row>
    <row r="8" spans="1:12" ht="30" customHeight="1" thickBot="1">
      <c r="A8" s="205" t="s">
        <v>61</v>
      </c>
      <c r="B8" s="48">
        <f>B9+B11+B12</f>
        <v>260184</v>
      </c>
      <c r="C8" s="48">
        <f>C9+C10</f>
        <v>0</v>
      </c>
      <c r="D8" s="48">
        <f>D9+D10</f>
        <v>0</v>
      </c>
      <c r="E8" s="48">
        <f>E9+E10</f>
        <v>0</v>
      </c>
      <c r="F8" s="234">
        <f t="shared" si="0"/>
        <v>260184</v>
      </c>
      <c r="L8"/>
    </row>
    <row r="9" spans="1:12" ht="21" customHeight="1" thickBot="1">
      <c r="A9" s="207" t="s">
        <v>62</v>
      </c>
      <c r="B9" s="57">
        <v>50770</v>
      </c>
      <c r="C9" s="57"/>
      <c r="D9" s="57"/>
      <c r="E9" s="57"/>
      <c r="F9" s="237">
        <f t="shared" si="0"/>
        <v>50770</v>
      </c>
      <c r="L9"/>
    </row>
    <row r="10" spans="1:12" ht="21" customHeight="1" thickBot="1">
      <c r="A10" s="230" t="s">
        <v>63</v>
      </c>
      <c r="B10" s="56">
        <v>12000</v>
      </c>
      <c r="C10" s="62"/>
      <c r="D10" s="62"/>
      <c r="E10" s="62"/>
      <c r="F10" s="120">
        <f t="shared" si="0"/>
        <v>12000</v>
      </c>
      <c r="L10"/>
    </row>
    <row r="11" spans="1:12" ht="28.5" customHeight="1" thickBot="1">
      <c r="A11" s="211" t="s">
        <v>64</v>
      </c>
      <c r="B11" s="229">
        <v>205684</v>
      </c>
      <c r="C11" s="40"/>
      <c r="D11" s="40"/>
      <c r="E11" s="40"/>
      <c r="F11" s="234">
        <f t="shared" si="0"/>
        <v>205684</v>
      </c>
      <c r="L11"/>
    </row>
    <row r="12" spans="1:12" ht="21" customHeight="1" thickBot="1">
      <c r="A12" s="207" t="s">
        <v>65</v>
      </c>
      <c r="B12" s="45">
        <v>3730</v>
      </c>
      <c r="C12" s="46"/>
      <c r="D12" s="46"/>
      <c r="E12" s="46"/>
      <c r="F12" s="120">
        <f t="shared" si="0"/>
        <v>3730</v>
      </c>
      <c r="L12"/>
    </row>
    <row r="13" spans="1:12" ht="21" customHeight="1" thickBot="1">
      <c r="A13" s="208" t="s">
        <v>66</v>
      </c>
      <c r="B13" s="38">
        <f>B14</f>
        <v>559307</v>
      </c>
      <c r="C13" s="38">
        <f>C14</f>
        <v>0</v>
      </c>
      <c r="D13" s="38">
        <f>D14</f>
        <v>0</v>
      </c>
      <c r="E13" s="38">
        <f>E14</f>
        <v>0</v>
      </c>
      <c r="F13" s="120">
        <f t="shared" si="0"/>
        <v>559307</v>
      </c>
      <c r="L13"/>
    </row>
    <row r="14" spans="1:12" ht="21" customHeight="1" thickBot="1">
      <c r="A14" s="204" t="s">
        <v>67</v>
      </c>
      <c r="B14" s="48">
        <f>SUM(B15:B19)</f>
        <v>559307</v>
      </c>
      <c r="C14" s="48">
        <f>SUM(C15:C19)</f>
        <v>0</v>
      </c>
      <c r="D14" s="48">
        <f>SUM(D15:D19)</f>
        <v>0</v>
      </c>
      <c r="E14" s="48">
        <f>SUM(E15:E19)</f>
        <v>0</v>
      </c>
      <c r="F14" s="120">
        <f t="shared" si="0"/>
        <v>559307</v>
      </c>
      <c r="L14"/>
    </row>
    <row r="15" spans="1:12" ht="21" customHeight="1" thickBot="1">
      <c r="A15" s="206" t="s">
        <v>68</v>
      </c>
      <c r="B15" s="44">
        <v>270582</v>
      </c>
      <c r="C15" s="44"/>
      <c r="D15" s="44"/>
      <c r="E15" s="44"/>
      <c r="F15" s="120">
        <f t="shared" si="0"/>
        <v>270582</v>
      </c>
      <c r="L15"/>
    </row>
    <row r="16" spans="1:12" ht="21" customHeight="1" thickBot="1">
      <c r="A16" s="206" t="s">
        <v>69</v>
      </c>
      <c r="B16" s="44">
        <v>14973</v>
      </c>
      <c r="C16" s="44"/>
      <c r="D16" s="44"/>
      <c r="E16" s="44"/>
      <c r="F16" s="120">
        <f t="shared" si="0"/>
        <v>14973</v>
      </c>
      <c r="L16"/>
    </row>
    <row r="17" spans="1:12" ht="29.25" customHeight="1" thickBot="1">
      <c r="A17" s="206" t="s">
        <v>376</v>
      </c>
      <c r="B17" s="44"/>
      <c r="C17" s="44"/>
      <c r="D17" s="44"/>
      <c r="E17" s="220"/>
      <c r="F17" s="120">
        <f t="shared" si="0"/>
        <v>0</v>
      </c>
      <c r="L17"/>
    </row>
    <row r="18" spans="1:12" ht="21" customHeight="1" thickBot="1">
      <c r="A18" s="206" t="s">
        <v>70</v>
      </c>
      <c r="B18" s="44">
        <v>273752</v>
      </c>
      <c r="C18" s="44"/>
      <c r="D18" s="44"/>
      <c r="E18" s="44"/>
      <c r="F18" s="120">
        <f t="shared" si="0"/>
        <v>273752</v>
      </c>
      <c r="L18"/>
    </row>
    <row r="19" spans="1:12" ht="21" customHeight="1" thickBot="1">
      <c r="A19" s="207" t="s">
        <v>71</v>
      </c>
      <c r="B19" s="45"/>
      <c r="C19" s="45"/>
      <c r="D19" s="45"/>
      <c r="E19" s="45"/>
      <c r="F19" s="120">
        <f t="shared" si="0"/>
        <v>0</v>
      </c>
      <c r="L19"/>
    </row>
    <row r="20" spans="1:12" ht="21" customHeight="1" thickBot="1">
      <c r="A20" s="208" t="s">
        <v>72</v>
      </c>
      <c r="B20" s="38">
        <f>SUM(B21:B23)</f>
        <v>0</v>
      </c>
      <c r="C20" s="38">
        <f>SUM(C21:C23)</f>
        <v>0</v>
      </c>
      <c r="D20" s="38">
        <f>SUM(D21:D23)</f>
        <v>0</v>
      </c>
      <c r="E20" s="38">
        <f>SUM(E21:E23)</f>
        <v>0</v>
      </c>
      <c r="F20" s="120">
        <f t="shared" si="0"/>
        <v>0</v>
      </c>
      <c r="L20"/>
    </row>
    <row r="21" spans="1:12" ht="23.25" customHeight="1" thickBot="1">
      <c r="A21" s="204" t="s">
        <v>325</v>
      </c>
      <c r="B21" s="40"/>
      <c r="C21" s="218"/>
      <c r="D21" s="49"/>
      <c r="E21" s="218"/>
      <c r="F21" s="120">
        <f t="shared" si="0"/>
        <v>0</v>
      </c>
      <c r="L21"/>
    </row>
    <row r="22" spans="1:12" ht="27.75" customHeight="1" thickBot="1">
      <c r="A22" s="205" t="s">
        <v>73</v>
      </c>
      <c r="B22" s="50"/>
      <c r="C22" s="50"/>
      <c r="D22" s="50"/>
      <c r="E22" s="50"/>
      <c r="F22" s="120">
        <f t="shared" si="0"/>
        <v>0</v>
      </c>
      <c r="L22"/>
    </row>
    <row r="23" spans="1:12" ht="21" customHeight="1" thickBot="1">
      <c r="A23" s="209" t="s">
        <v>74</v>
      </c>
      <c r="B23" s="46">
        <v>0</v>
      </c>
      <c r="C23" s="222"/>
      <c r="D23" s="51"/>
      <c r="E23" s="222"/>
      <c r="F23" s="120">
        <f t="shared" si="0"/>
        <v>0</v>
      </c>
      <c r="L23"/>
    </row>
    <row r="24" spans="1:12" ht="30.75" customHeight="1" thickBot="1">
      <c r="A24" s="210" t="s">
        <v>75</v>
      </c>
      <c r="B24" s="38">
        <f>B25+B27</f>
        <v>12382</v>
      </c>
      <c r="C24" s="55">
        <f>C25+C27</f>
        <v>776</v>
      </c>
      <c r="D24" s="38">
        <f>D25+D27</f>
        <v>520</v>
      </c>
      <c r="E24" s="38">
        <f>E25+E27</f>
        <v>200</v>
      </c>
      <c r="F24" s="120">
        <f t="shared" si="0"/>
        <v>13878</v>
      </c>
      <c r="L24"/>
    </row>
    <row r="25" spans="1:12" ht="28.5" customHeight="1" thickBot="1">
      <c r="A25" s="204" t="s">
        <v>76</v>
      </c>
      <c r="B25" s="40">
        <v>2918</v>
      </c>
      <c r="C25" s="40">
        <v>98</v>
      </c>
      <c r="D25" s="40">
        <v>204</v>
      </c>
      <c r="E25" s="49">
        <v>200</v>
      </c>
      <c r="F25" s="120">
        <f t="shared" si="0"/>
        <v>3420</v>
      </c>
      <c r="L25"/>
    </row>
    <row r="26" spans="1:12" ht="21" customHeight="1" thickBot="1">
      <c r="A26" s="206" t="s">
        <v>77</v>
      </c>
      <c r="B26" s="44"/>
      <c r="C26" s="44">
        <v>98</v>
      </c>
      <c r="D26" s="44">
        <v>204</v>
      </c>
      <c r="E26" s="44"/>
      <c r="F26" s="120">
        <f t="shared" si="0"/>
        <v>302</v>
      </c>
      <c r="L26"/>
    </row>
    <row r="27" spans="1:12" ht="28.5" customHeight="1" thickBot="1">
      <c r="A27" s="205" t="s">
        <v>78</v>
      </c>
      <c r="B27" s="50">
        <v>9464</v>
      </c>
      <c r="C27" s="41">
        <v>678</v>
      </c>
      <c r="D27" s="50">
        <v>316</v>
      </c>
      <c r="E27" s="50"/>
      <c r="F27" s="120">
        <f t="shared" si="0"/>
        <v>10458</v>
      </c>
      <c r="L27"/>
    </row>
    <row r="28" spans="1:12" ht="17.25" customHeight="1" thickBot="1">
      <c r="A28" s="225" t="s">
        <v>79</v>
      </c>
      <c r="B28" s="226"/>
      <c r="C28" s="226"/>
      <c r="D28" s="226"/>
      <c r="E28" s="226"/>
      <c r="F28" s="238">
        <f t="shared" si="0"/>
        <v>0</v>
      </c>
      <c r="L28"/>
    </row>
    <row r="29" spans="1:12" ht="17.25" customHeight="1" thickBot="1" thickTop="1">
      <c r="A29" s="276" t="s">
        <v>381</v>
      </c>
      <c r="B29" s="275">
        <f>SUM(B30:B31)</f>
        <v>0</v>
      </c>
      <c r="C29" s="275">
        <f>SUM(C30:C31)</f>
        <v>0</v>
      </c>
      <c r="D29" s="275">
        <f>SUM(D30:D31)</f>
        <v>0</v>
      </c>
      <c r="E29" s="275">
        <f>SUM(E30:E31)</f>
        <v>0</v>
      </c>
      <c r="F29" s="120">
        <f aca="true" t="shared" si="1" ref="F29:F44">SUM(B29+C29+D29+E29)</f>
        <v>0</v>
      </c>
      <c r="H29" s="54"/>
      <c r="I29" s="54"/>
      <c r="J29" s="54"/>
      <c r="K29" s="239"/>
      <c r="L29" s="239"/>
    </row>
    <row r="30" spans="1:12" ht="31.5" customHeight="1" thickBot="1">
      <c r="A30" s="277" t="s">
        <v>400</v>
      </c>
      <c r="B30" s="219"/>
      <c r="C30" s="219"/>
      <c r="D30" s="219"/>
      <c r="E30" s="219"/>
      <c r="F30" s="120">
        <f t="shared" si="1"/>
        <v>0</v>
      </c>
      <c r="H30" s="54"/>
      <c r="I30" s="54"/>
      <c r="J30" s="54"/>
      <c r="K30" s="239"/>
      <c r="L30" s="239"/>
    </row>
    <row r="31" spans="1:12" ht="20.25" customHeight="1" thickBot="1">
      <c r="A31" s="277" t="s">
        <v>382</v>
      </c>
      <c r="B31" s="219"/>
      <c r="C31" s="219"/>
      <c r="D31" s="219"/>
      <c r="E31" s="219"/>
      <c r="F31" s="120">
        <f t="shared" si="1"/>
        <v>0</v>
      </c>
      <c r="H31" s="54"/>
      <c r="I31" s="54"/>
      <c r="J31" s="54"/>
      <c r="K31" s="239"/>
      <c r="L31" s="239"/>
    </row>
    <row r="32" spans="1:11" ht="16.5" customHeight="1" thickBot="1">
      <c r="A32" s="213" t="s">
        <v>377</v>
      </c>
      <c r="B32" s="55">
        <f>+B33+B35</f>
        <v>2623</v>
      </c>
      <c r="C32" s="55">
        <f>+C33+C35</f>
        <v>0</v>
      </c>
      <c r="D32" s="55"/>
      <c r="E32" s="271">
        <f>+E33+E35</f>
        <v>0</v>
      </c>
      <c r="F32" s="120">
        <f t="shared" si="1"/>
        <v>2623</v>
      </c>
      <c r="H32" s="54"/>
      <c r="I32" s="54"/>
      <c r="J32" s="54"/>
      <c r="K32" s="244"/>
    </row>
    <row r="33" spans="1:12" ht="30.75" customHeight="1" thickBot="1">
      <c r="A33" s="211" t="s">
        <v>80</v>
      </c>
      <c r="B33" s="52"/>
      <c r="C33" s="52"/>
      <c r="D33" s="52"/>
      <c r="E33" s="202"/>
      <c r="F33" s="268">
        <f t="shared" si="1"/>
        <v>0</v>
      </c>
      <c r="L33"/>
    </row>
    <row r="34" spans="1:12" ht="30.75" customHeight="1" thickBot="1">
      <c r="A34" s="212" t="s">
        <v>81</v>
      </c>
      <c r="B34" s="53"/>
      <c r="C34" s="44"/>
      <c r="D34" s="44"/>
      <c r="E34" s="44"/>
      <c r="F34" s="268">
        <f t="shared" si="1"/>
        <v>0</v>
      </c>
      <c r="L34"/>
    </row>
    <row r="35" spans="1:12" ht="17.25" customHeight="1" thickBot="1">
      <c r="A35" s="206" t="s">
        <v>364</v>
      </c>
      <c r="B35" s="44">
        <v>2623</v>
      </c>
      <c r="C35" s="229"/>
      <c r="D35" s="229"/>
      <c r="E35" s="229"/>
      <c r="F35" s="268">
        <f t="shared" si="1"/>
        <v>2623</v>
      </c>
      <c r="L35"/>
    </row>
    <row r="36" spans="1:12" ht="32.25" customHeight="1">
      <c r="A36" s="207" t="s">
        <v>82</v>
      </c>
      <c r="B36" s="45"/>
      <c r="C36" s="45"/>
      <c r="D36" s="45"/>
      <c r="E36" s="45"/>
      <c r="F36" s="269">
        <f t="shared" si="1"/>
        <v>0</v>
      </c>
      <c r="L36"/>
    </row>
    <row r="37" spans="1:12" ht="21" customHeight="1" thickBot="1">
      <c r="A37" s="278" t="s">
        <v>159</v>
      </c>
      <c r="B37" s="279"/>
      <c r="C37" s="279"/>
      <c r="D37" s="279"/>
      <c r="E37" s="279"/>
      <c r="F37" s="274">
        <f t="shared" si="1"/>
        <v>0</v>
      </c>
      <c r="L37"/>
    </row>
    <row r="38" spans="1:12" ht="21" customHeight="1" thickBot="1">
      <c r="A38" s="210" t="s">
        <v>378</v>
      </c>
      <c r="B38" s="245">
        <v>50</v>
      </c>
      <c r="C38" s="38"/>
      <c r="D38" s="38"/>
      <c r="E38" s="38"/>
      <c r="F38" s="268">
        <f t="shared" si="1"/>
        <v>50</v>
      </c>
      <c r="L38"/>
    </row>
    <row r="39" spans="1:12" ht="21" customHeight="1" thickBot="1">
      <c r="A39" s="213" t="s">
        <v>379</v>
      </c>
      <c r="B39" s="55">
        <f>SUM(B40:B41)</f>
        <v>195294</v>
      </c>
      <c r="C39" s="221">
        <f>SUM(C40:C41)</f>
        <v>0</v>
      </c>
      <c r="D39" s="55">
        <f>SUM(D40:D41)</f>
        <v>0</v>
      </c>
      <c r="E39" s="55">
        <f>SUM(E40:E41)</f>
        <v>0</v>
      </c>
      <c r="F39" s="270">
        <f t="shared" si="1"/>
        <v>195294</v>
      </c>
      <c r="L39"/>
    </row>
    <row r="40" spans="1:12" ht="21" customHeight="1" thickBot="1">
      <c r="A40" s="214" t="s">
        <v>83</v>
      </c>
      <c r="B40" s="291">
        <v>67522</v>
      </c>
      <c r="C40" s="272"/>
      <c r="D40" s="49"/>
      <c r="E40" s="49"/>
      <c r="F40" s="268">
        <f t="shared" si="1"/>
        <v>67522</v>
      </c>
      <c r="L40"/>
    </row>
    <row r="41" spans="1:12" ht="21" customHeight="1" thickBot="1">
      <c r="A41" s="215" t="s">
        <v>84</v>
      </c>
      <c r="B41" s="292">
        <v>127772</v>
      </c>
      <c r="C41" s="273"/>
      <c r="D41" s="51"/>
      <c r="E41" s="51"/>
      <c r="F41" s="268">
        <f t="shared" si="1"/>
        <v>127772</v>
      </c>
      <c r="L41"/>
    </row>
    <row r="42" spans="1:12" ht="21" customHeight="1" thickBot="1">
      <c r="A42" s="216" t="s">
        <v>380</v>
      </c>
      <c r="B42" s="56">
        <f>SUM(B43)</f>
        <v>0</v>
      </c>
      <c r="C42" s="71">
        <f>C43</f>
        <v>0</v>
      </c>
      <c r="D42" s="56">
        <f>D43</f>
        <v>0</v>
      </c>
      <c r="E42" s="56">
        <f>E43</f>
        <v>0</v>
      </c>
      <c r="F42" s="268">
        <f t="shared" si="1"/>
        <v>0</v>
      </c>
      <c r="L42"/>
    </row>
    <row r="43" spans="1:12" ht="21" customHeight="1" thickBot="1">
      <c r="A43" s="217" t="s">
        <v>85</v>
      </c>
      <c r="B43" s="61"/>
      <c r="C43" s="232"/>
      <c r="D43" s="58"/>
      <c r="E43" s="58"/>
      <c r="F43" s="268">
        <f t="shared" si="1"/>
        <v>0</v>
      </c>
      <c r="L43"/>
    </row>
    <row r="44" spans="1:12" ht="21" customHeight="1" thickBot="1">
      <c r="A44" s="233" t="s">
        <v>86</v>
      </c>
      <c r="B44" s="120">
        <f>B6+B13+B20+B24+B32+B38+B39+B42</f>
        <v>1042576</v>
      </c>
      <c r="C44" s="268">
        <f>C6+C13+C20+C24+C32+C38+C39+C42</f>
        <v>3611</v>
      </c>
      <c r="D44" s="120">
        <f>D6+D13+D20+D24+D32+D38+D39+D42</f>
        <v>5442</v>
      </c>
      <c r="E44" s="120">
        <f>E6+E13+E20+E24+E32+E38+E39+E42</f>
        <v>2278</v>
      </c>
      <c r="F44" s="290">
        <f t="shared" si="1"/>
        <v>1053907</v>
      </c>
      <c r="G44" s="235"/>
      <c r="L44"/>
    </row>
    <row r="45" ht="21" customHeight="1">
      <c r="L45"/>
    </row>
    <row r="46" ht="27.75" customHeight="1">
      <c r="L46"/>
    </row>
    <row r="47" ht="21" customHeight="1">
      <c r="L47"/>
    </row>
    <row r="48" spans="1:7" s="235" customFormat="1" ht="21.75" customHeight="1">
      <c r="A48"/>
      <c r="B48"/>
      <c r="C48"/>
      <c r="D48"/>
      <c r="E48"/>
      <c r="F48"/>
      <c r="G48"/>
    </row>
    <row r="49" ht="14.25">
      <c r="K49" s="2"/>
    </row>
    <row r="50" ht="14.25">
      <c r="L50" s="240"/>
    </row>
  </sheetData>
  <sheetProtection/>
  <mergeCells count="8">
    <mergeCell ref="E3:F3"/>
    <mergeCell ref="A1:F1"/>
    <mergeCell ref="F4:F5"/>
    <mergeCell ref="A4:A5"/>
    <mergeCell ref="B4:B5"/>
    <mergeCell ref="C4:C5"/>
    <mergeCell ref="D4:D5"/>
    <mergeCell ref="E4:E5"/>
  </mergeCells>
  <printOptions/>
  <pageMargins left="0.87" right="0.1968503937007874" top="0.3937007874015748" bottom="1.07" header="0.38" footer="0.99"/>
  <pageSetup horizontalDpi="600" verticalDpi="600" orientation="portrait" paperSize="9" scale="71" r:id="rId1"/>
  <headerFooter alignWithMargins="0">
    <oddHeader>&amp;R2.sz. melléklet
..../2009.(.....) Egyek Önk.</oddHeader>
  </headerFooter>
  <colBreaks count="1" manualBreakCount="1">
    <brk id="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A1">
      <selection activeCell="A4" sqref="A4:F5"/>
    </sheetView>
  </sheetViews>
  <sheetFormatPr defaultColWidth="9.00390625" defaultRowHeight="12.75"/>
  <cols>
    <col min="1" max="1" width="26.625" style="0" customWidth="1"/>
    <col min="2" max="2" width="13.25390625" style="0" customWidth="1"/>
    <col min="3" max="3" width="12.125" style="0" customWidth="1"/>
    <col min="4" max="4" width="14.875" style="0" customWidth="1"/>
    <col min="5" max="5" width="16.00390625" style="0" customWidth="1"/>
    <col min="6" max="6" width="12.75390625" style="0" customWidth="1"/>
    <col min="7" max="7" width="11.625" style="0" customWidth="1"/>
    <col min="8" max="8" width="13.25390625" style="0" customWidth="1"/>
    <col min="9" max="10" width="12.125" style="0" customWidth="1"/>
    <col min="11" max="11" width="11.875" style="0" customWidth="1"/>
    <col min="12" max="12" width="11.75390625" style="0" customWidth="1"/>
    <col min="13" max="13" width="12.00390625" style="0" customWidth="1"/>
  </cols>
  <sheetData>
    <row r="2" spans="1:21" ht="26.2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64"/>
      <c r="O2" s="64"/>
      <c r="P2" s="64"/>
      <c r="Q2" s="64"/>
      <c r="R2" s="64"/>
      <c r="S2" s="64"/>
      <c r="T2" s="64"/>
      <c r="U2" s="64"/>
    </row>
    <row r="3" spans="1:21" ht="15.7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64"/>
      <c r="O3" s="64"/>
      <c r="P3" s="64"/>
      <c r="Q3" s="64"/>
      <c r="R3" s="64"/>
      <c r="S3" s="64"/>
      <c r="T3" s="64"/>
      <c r="U3" s="64"/>
    </row>
    <row r="4" spans="1:21" ht="15.75">
      <c r="A4" s="326" t="s">
        <v>404</v>
      </c>
      <c r="B4" s="326"/>
      <c r="C4" s="326"/>
      <c r="D4" s="326"/>
      <c r="E4" s="326"/>
      <c r="F4" s="326"/>
      <c r="G4" s="70"/>
      <c r="H4" s="70"/>
      <c r="I4" s="70"/>
      <c r="J4" s="70"/>
      <c r="K4" s="70"/>
      <c r="L4" s="70"/>
      <c r="M4" s="70"/>
      <c r="N4" s="64"/>
      <c r="O4" s="64"/>
      <c r="P4" s="64"/>
      <c r="Q4" s="64"/>
      <c r="R4" s="64"/>
      <c r="S4" s="64"/>
      <c r="T4" s="64"/>
      <c r="U4" s="64"/>
    </row>
    <row r="5" spans="1:21" ht="15.75">
      <c r="A5" s="326"/>
      <c r="B5" s="326"/>
      <c r="C5" s="326"/>
      <c r="D5" s="326"/>
      <c r="E5" s="326"/>
      <c r="F5" s="326"/>
      <c r="G5" s="70"/>
      <c r="H5" s="70"/>
      <c r="I5" s="70"/>
      <c r="J5" s="70"/>
      <c r="K5" s="70"/>
      <c r="L5" s="70"/>
      <c r="M5" s="70"/>
      <c r="N5" s="64"/>
      <c r="O5" s="64"/>
      <c r="P5" s="64"/>
      <c r="Q5" s="64"/>
      <c r="R5" s="64"/>
      <c r="S5" s="64"/>
      <c r="T5" s="64"/>
      <c r="U5" s="64"/>
    </row>
    <row r="6" spans="1:21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64"/>
      <c r="O6" s="64"/>
      <c r="P6" s="64"/>
      <c r="Q6" s="64"/>
      <c r="R6" s="64"/>
      <c r="S6" s="64"/>
      <c r="T6" s="64"/>
      <c r="U6" s="64"/>
    </row>
    <row r="7" spans="1:21" ht="16.5" thickBot="1">
      <c r="A7" s="64"/>
      <c r="B7" s="64"/>
      <c r="C7" s="64"/>
      <c r="D7" s="64"/>
      <c r="E7" s="325" t="s">
        <v>57</v>
      </c>
      <c r="F7" s="325"/>
      <c r="G7" s="72"/>
      <c r="K7" s="72"/>
      <c r="L7" s="72"/>
      <c r="M7" s="72"/>
      <c r="N7" s="64"/>
      <c r="O7" s="64"/>
      <c r="P7" s="64"/>
      <c r="Q7" s="64"/>
      <c r="R7" s="64"/>
      <c r="S7" s="64"/>
      <c r="T7" s="64"/>
      <c r="U7" s="64"/>
    </row>
    <row r="8" spans="1:21" ht="16.5" thickBot="1">
      <c r="A8" s="322" t="s">
        <v>324</v>
      </c>
      <c r="B8" s="323"/>
      <c r="C8" s="323"/>
      <c r="D8" s="323"/>
      <c r="E8" s="323"/>
      <c r="F8" s="324"/>
      <c r="G8" s="249"/>
      <c r="H8" s="249"/>
      <c r="I8" s="249"/>
      <c r="J8" s="249"/>
      <c r="K8" s="249"/>
      <c r="L8" s="249"/>
      <c r="M8" s="249"/>
      <c r="N8" s="64"/>
      <c r="O8" s="64"/>
      <c r="P8" s="64"/>
      <c r="Q8" s="64"/>
      <c r="R8" s="64"/>
      <c r="S8" s="64"/>
      <c r="T8" s="64"/>
      <c r="U8" s="64"/>
    </row>
    <row r="9" spans="1:7" ht="12.75" customHeight="1">
      <c r="A9" s="327" t="s">
        <v>87</v>
      </c>
      <c r="B9" s="329" t="s">
        <v>336</v>
      </c>
      <c r="C9" s="318" t="s">
        <v>337</v>
      </c>
      <c r="D9" s="318" t="s">
        <v>338</v>
      </c>
      <c r="E9" s="320" t="s">
        <v>339</v>
      </c>
      <c r="F9" s="331" t="s">
        <v>340</v>
      </c>
      <c r="G9" s="63"/>
    </row>
    <row r="10" spans="1:7" ht="43.5" customHeight="1" thickBot="1">
      <c r="A10" s="328"/>
      <c r="B10" s="330"/>
      <c r="C10" s="319"/>
      <c r="D10" s="319"/>
      <c r="E10" s="321"/>
      <c r="F10" s="332"/>
      <c r="G10" s="63"/>
    </row>
    <row r="11" spans="1:7" ht="21" customHeight="1">
      <c r="A11" s="227" t="s">
        <v>89</v>
      </c>
      <c r="B11" s="42">
        <v>196826</v>
      </c>
      <c r="C11" s="68">
        <v>53252</v>
      </c>
      <c r="D11" s="68">
        <v>68912</v>
      </c>
      <c r="E11" s="68">
        <v>10260</v>
      </c>
      <c r="F11" s="73">
        <f>SUM(B11+C11+D11+E11)</f>
        <v>329250</v>
      </c>
      <c r="G11" s="63"/>
    </row>
    <row r="12" spans="1:7" ht="21" customHeight="1">
      <c r="A12" s="227" t="s">
        <v>90</v>
      </c>
      <c r="B12" s="42">
        <v>71917</v>
      </c>
      <c r="C12" s="68">
        <v>18619</v>
      </c>
      <c r="D12" s="68">
        <v>23742</v>
      </c>
      <c r="E12" s="68">
        <v>3446</v>
      </c>
      <c r="F12" s="43">
        <f>SUM(B12+C12+D12+E12)</f>
        <v>117724</v>
      </c>
      <c r="G12" s="63"/>
    </row>
    <row r="13" spans="1:7" ht="21" customHeight="1">
      <c r="A13" s="227" t="s">
        <v>95</v>
      </c>
      <c r="B13" s="42">
        <v>86316</v>
      </c>
      <c r="C13" s="68">
        <v>17538</v>
      </c>
      <c r="D13" s="68">
        <v>33396</v>
      </c>
      <c r="E13" s="68">
        <v>5431</v>
      </c>
      <c r="F13" s="43">
        <f>SUM(B13+C13+D13+E13)</f>
        <v>142681</v>
      </c>
      <c r="G13" s="63"/>
    </row>
    <row r="14" spans="1:7" ht="21" customHeight="1">
      <c r="A14" s="228" t="s">
        <v>91</v>
      </c>
      <c r="B14" s="47">
        <v>250</v>
      </c>
      <c r="C14" s="68"/>
      <c r="D14" s="68"/>
      <c r="E14" s="68"/>
      <c r="F14" s="43">
        <f>SUM(B14+C14+D14+E14)</f>
        <v>250</v>
      </c>
      <c r="G14" s="63"/>
    </row>
    <row r="15" spans="1:7" ht="21" customHeight="1">
      <c r="A15" s="227" t="s">
        <v>92</v>
      </c>
      <c r="B15" s="42">
        <v>202337</v>
      </c>
      <c r="C15" s="68">
        <v>13642</v>
      </c>
      <c r="D15" s="68">
        <v>17200</v>
      </c>
      <c r="E15" s="68"/>
      <c r="F15" s="43">
        <f>SUM(B15+C15+D15+E15)</f>
        <v>233179</v>
      </c>
      <c r="G15" s="63"/>
    </row>
    <row r="16" spans="1:7" ht="21" customHeight="1" thickBot="1">
      <c r="A16" s="242" t="s">
        <v>326</v>
      </c>
      <c r="B16" s="231">
        <v>40228</v>
      </c>
      <c r="C16" s="69"/>
      <c r="D16" s="69"/>
      <c r="E16" s="69"/>
      <c r="F16" s="243">
        <f>B16+C16+D16+E16</f>
        <v>40228</v>
      </c>
      <c r="G16" s="63"/>
    </row>
    <row r="17" spans="1:7" ht="21" customHeight="1" thickBot="1">
      <c r="A17" s="59" t="s">
        <v>93</v>
      </c>
      <c r="B17" s="241">
        <f>SUM(B11:B16)</f>
        <v>597874</v>
      </c>
      <c r="C17" s="56">
        <f>SUM(C11:C15)</f>
        <v>103051</v>
      </c>
      <c r="D17" s="56">
        <f>SUM(D11:D15)</f>
        <v>143250</v>
      </c>
      <c r="E17" s="56">
        <f>SUM(E11:E15)</f>
        <v>19137</v>
      </c>
      <c r="F17" s="56">
        <f>SUM(B17+C17+D17+E17)</f>
        <v>863312</v>
      </c>
      <c r="G17" s="63"/>
    </row>
    <row r="18" spans="1:7" ht="21" customHeight="1" thickBot="1">
      <c r="A18" s="65"/>
      <c r="B18" s="60"/>
      <c r="C18" s="60"/>
      <c r="D18" s="60"/>
      <c r="E18" s="60"/>
      <c r="F18" s="60"/>
      <c r="G18" s="63"/>
    </row>
    <row r="19" spans="1:7" ht="21" customHeight="1" thickBot="1">
      <c r="A19" s="59" t="s">
        <v>96</v>
      </c>
      <c r="B19" s="280">
        <v>132632</v>
      </c>
      <c r="C19" s="56">
        <v>677</v>
      </c>
      <c r="D19" s="56">
        <v>27107</v>
      </c>
      <c r="E19" s="59"/>
      <c r="F19" s="56">
        <f>SUM(B19+C19+D19+E19)</f>
        <v>160416</v>
      </c>
      <c r="G19" s="63"/>
    </row>
    <row r="20" spans="1:7" ht="21" customHeight="1" thickBot="1">
      <c r="A20" s="65"/>
      <c r="B20" s="60"/>
      <c r="C20" s="60"/>
      <c r="D20" s="60"/>
      <c r="E20" s="60"/>
      <c r="F20" s="60"/>
      <c r="G20" s="63"/>
    </row>
    <row r="21" spans="1:7" ht="21" customHeight="1" thickBot="1">
      <c r="A21" s="59" t="s">
        <v>97</v>
      </c>
      <c r="B21" s="280">
        <v>30179</v>
      </c>
      <c r="C21" s="59"/>
      <c r="D21" s="59"/>
      <c r="E21" s="59"/>
      <c r="F21" s="56">
        <f>SUM(B21+C21+D21+E21)</f>
        <v>30179</v>
      </c>
      <c r="G21" s="63"/>
    </row>
    <row r="22" spans="1:7" ht="21" customHeight="1" thickBot="1">
      <c r="A22" s="65"/>
      <c r="B22" s="60"/>
      <c r="C22" s="60"/>
      <c r="D22" s="60"/>
      <c r="E22" s="60"/>
      <c r="F22" s="60"/>
      <c r="G22" s="63"/>
    </row>
    <row r="23" spans="1:7" ht="21" customHeight="1" thickBot="1">
      <c r="A23" s="59" t="s">
        <v>98</v>
      </c>
      <c r="B23" s="56">
        <f>B17+B19+B21</f>
        <v>760685</v>
      </c>
      <c r="C23" s="56">
        <f>C17+C19+C21</f>
        <v>103728</v>
      </c>
      <c r="D23" s="56">
        <f>D17+D19+D21</f>
        <v>170357</v>
      </c>
      <c r="E23" s="56">
        <f>E17+E19+E21</f>
        <v>19137</v>
      </c>
      <c r="F23" s="56">
        <f>F17+F19+F21</f>
        <v>1053907</v>
      </c>
      <c r="G23" s="63"/>
    </row>
    <row r="24" spans="1:7" ht="21" customHeight="1" thickBot="1">
      <c r="A24" s="67"/>
      <c r="B24" s="67"/>
      <c r="C24" s="67"/>
      <c r="D24" s="67"/>
      <c r="E24" s="67"/>
      <c r="F24" s="67"/>
      <c r="G24" s="63"/>
    </row>
    <row r="25" spans="1:7" ht="21" customHeight="1" thickBot="1">
      <c r="A25" s="59" t="s">
        <v>94</v>
      </c>
      <c r="B25" s="59">
        <v>23</v>
      </c>
      <c r="C25" s="59">
        <v>27</v>
      </c>
      <c r="D25" s="59">
        <v>30</v>
      </c>
      <c r="E25" s="59">
        <v>3</v>
      </c>
      <c r="F25" s="56">
        <f>SUM(B25+C25+D25+E25)</f>
        <v>83</v>
      </c>
      <c r="G25" s="63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6.5" customHeight="1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1"/>
      <c r="L27" s="63"/>
    </row>
    <row r="28" spans="1:14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</sheetData>
  <sheetProtection/>
  <mergeCells count="9">
    <mergeCell ref="A8:F8"/>
    <mergeCell ref="E7:F7"/>
    <mergeCell ref="A4:F5"/>
    <mergeCell ref="A9:A10"/>
    <mergeCell ref="B9:B10"/>
    <mergeCell ref="C9:C10"/>
    <mergeCell ref="D9:D10"/>
    <mergeCell ref="E9:E10"/>
    <mergeCell ref="F9:F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7" r:id="rId1"/>
  <headerFooter alignWithMargins="0">
    <oddHeader>&amp;R3.sz. melléklet
..../2009.(....) Egyek Önk.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F43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1.75390625" style="0" customWidth="1"/>
    <col min="4" max="4" width="46.25390625" style="0" customWidth="1"/>
    <col min="5" max="5" width="20.00390625" style="0" customWidth="1"/>
  </cols>
  <sheetData>
    <row r="4" spans="2:5" ht="15.75">
      <c r="B4" s="337" t="s">
        <v>100</v>
      </c>
      <c r="C4" s="338"/>
      <c r="D4" s="338"/>
      <c r="E4" s="338"/>
    </row>
    <row r="5" ht="13.5" thickBot="1">
      <c r="E5" s="76" t="s">
        <v>104</v>
      </c>
    </row>
    <row r="6" spans="2:5" ht="21" customHeight="1" thickBot="1">
      <c r="B6" s="59" t="s">
        <v>101</v>
      </c>
      <c r="C6" s="59" t="s">
        <v>102</v>
      </c>
      <c r="D6" s="59" t="s">
        <v>103</v>
      </c>
      <c r="E6" s="59" t="s">
        <v>341</v>
      </c>
    </row>
    <row r="7" spans="2:5" ht="21" customHeight="1">
      <c r="B7" s="298">
        <v>1</v>
      </c>
      <c r="C7" s="298">
        <v>701015</v>
      </c>
      <c r="D7" s="302" t="s">
        <v>344</v>
      </c>
      <c r="E7" s="299">
        <v>2200</v>
      </c>
    </row>
    <row r="8" spans="2:5" ht="21" customHeight="1">
      <c r="B8" s="227">
        <v>2</v>
      </c>
      <c r="C8" s="227">
        <v>452025</v>
      </c>
      <c r="D8" s="302" t="s">
        <v>405</v>
      </c>
      <c r="E8" s="300">
        <v>8223</v>
      </c>
    </row>
    <row r="9" spans="2:5" ht="21" customHeight="1" thickBot="1">
      <c r="B9" s="242">
        <v>3</v>
      </c>
      <c r="C9" s="242">
        <v>452025</v>
      </c>
      <c r="D9" s="303" t="s">
        <v>406</v>
      </c>
      <c r="E9" s="301">
        <v>11476</v>
      </c>
    </row>
    <row r="10" spans="2:5" ht="21" customHeight="1" thickBot="1">
      <c r="B10" s="336" t="s">
        <v>88</v>
      </c>
      <c r="C10" s="336"/>
      <c r="D10" s="336"/>
      <c r="E10" s="297">
        <f>SUM(E7:E9)</f>
        <v>21899</v>
      </c>
    </row>
    <row r="11" ht="21" customHeight="1"/>
    <row r="12" ht="21" customHeight="1"/>
    <row r="13" spans="2:5" ht="21" customHeight="1">
      <c r="B13" s="337" t="s">
        <v>358</v>
      </c>
      <c r="C13" s="338"/>
      <c r="D13" s="338"/>
      <c r="E13" s="338"/>
    </row>
    <row r="14" spans="2:5" ht="21" customHeight="1" thickBot="1">
      <c r="B14" s="60"/>
      <c r="C14" s="60"/>
      <c r="D14" s="60"/>
      <c r="E14" s="76" t="s">
        <v>104</v>
      </c>
    </row>
    <row r="15" spans="2:5" ht="21" customHeight="1" thickBot="1">
      <c r="B15" s="252" t="s">
        <v>101</v>
      </c>
      <c r="C15" s="253" t="s">
        <v>105</v>
      </c>
      <c r="D15" s="253" t="s">
        <v>106</v>
      </c>
      <c r="E15" s="253" t="s">
        <v>330</v>
      </c>
    </row>
    <row r="16" spans="2:5" ht="21" customHeight="1">
      <c r="B16" s="78">
        <v>1</v>
      </c>
      <c r="C16" s="79">
        <v>452025</v>
      </c>
      <c r="D16" s="79" t="s">
        <v>342</v>
      </c>
      <c r="E16" s="80">
        <v>2473</v>
      </c>
    </row>
    <row r="17" spans="2:5" ht="21" customHeight="1">
      <c r="B17" s="66">
        <v>2</v>
      </c>
      <c r="C17" s="81">
        <v>452025</v>
      </c>
      <c r="D17" s="81" t="s">
        <v>374</v>
      </c>
      <c r="E17" s="82">
        <v>4615</v>
      </c>
    </row>
    <row r="18" spans="2:5" ht="21" customHeight="1">
      <c r="B18" s="66">
        <v>3</v>
      </c>
      <c r="C18" s="81">
        <v>452025</v>
      </c>
      <c r="D18" s="81" t="s">
        <v>343</v>
      </c>
      <c r="E18" s="82">
        <v>1000</v>
      </c>
    </row>
    <row r="19" spans="2:5" ht="21" customHeight="1">
      <c r="B19" s="66">
        <v>4</v>
      </c>
      <c r="C19" s="81">
        <v>452025</v>
      </c>
      <c r="D19" s="81" t="s">
        <v>407</v>
      </c>
      <c r="E19" s="82">
        <v>14760</v>
      </c>
    </row>
    <row r="20" spans="2:5" ht="21" customHeight="1">
      <c r="B20" s="66">
        <v>5</v>
      </c>
      <c r="C20" s="81">
        <v>452025</v>
      </c>
      <c r="D20" s="81" t="s">
        <v>408</v>
      </c>
      <c r="E20" s="82">
        <v>11189</v>
      </c>
    </row>
    <row r="21" spans="2:5" ht="21" customHeight="1">
      <c r="B21" s="66">
        <v>6</v>
      </c>
      <c r="C21" s="81">
        <v>701015</v>
      </c>
      <c r="D21" s="81" t="s">
        <v>345</v>
      </c>
      <c r="E21" s="82">
        <v>560</v>
      </c>
    </row>
    <row r="22" spans="2:5" ht="21" customHeight="1">
      <c r="B22" s="66">
        <v>7</v>
      </c>
      <c r="C22" s="81">
        <v>701015</v>
      </c>
      <c r="D22" s="81" t="s">
        <v>346</v>
      </c>
      <c r="E22" s="82">
        <v>35</v>
      </c>
    </row>
    <row r="23" spans="2:5" ht="21" customHeight="1">
      <c r="B23" s="66">
        <v>8</v>
      </c>
      <c r="C23" s="81">
        <v>701015</v>
      </c>
      <c r="D23" s="81" t="s">
        <v>412</v>
      </c>
      <c r="E23" s="82">
        <v>14150</v>
      </c>
    </row>
    <row r="24" spans="2:5" ht="21" customHeight="1">
      <c r="B24" s="66">
        <v>9</v>
      </c>
      <c r="C24" s="81">
        <v>751153</v>
      </c>
      <c r="D24" s="81" t="s">
        <v>347</v>
      </c>
      <c r="E24" s="82">
        <v>10771</v>
      </c>
    </row>
    <row r="25" spans="2:5" ht="21" customHeight="1">
      <c r="B25" s="66">
        <v>10</v>
      </c>
      <c r="C25" s="81">
        <v>751153</v>
      </c>
      <c r="D25" s="81" t="s">
        <v>348</v>
      </c>
      <c r="E25" s="82">
        <v>710</v>
      </c>
    </row>
    <row r="26" spans="2:5" ht="21" customHeight="1">
      <c r="B26" s="66">
        <v>11</v>
      </c>
      <c r="C26" s="81">
        <v>751153</v>
      </c>
      <c r="D26" s="81" t="s">
        <v>349</v>
      </c>
      <c r="E26" s="82">
        <v>2036</v>
      </c>
    </row>
    <row r="27" spans="2:5" ht="21" customHeight="1">
      <c r="B27" s="66">
        <v>12</v>
      </c>
      <c r="C27" s="81">
        <v>751153</v>
      </c>
      <c r="D27" s="81" t="s">
        <v>350</v>
      </c>
      <c r="E27" s="82">
        <v>196</v>
      </c>
    </row>
    <row r="28" spans="2:5" ht="21" customHeight="1">
      <c r="B28" s="66">
        <v>13</v>
      </c>
      <c r="C28" s="81">
        <v>751153</v>
      </c>
      <c r="D28" s="81" t="s">
        <v>351</v>
      </c>
      <c r="E28" s="82">
        <v>1350</v>
      </c>
    </row>
    <row r="29" spans="2:5" ht="21" customHeight="1">
      <c r="B29" s="66">
        <v>14</v>
      </c>
      <c r="C29" s="81">
        <v>751153</v>
      </c>
      <c r="D29" s="81" t="s">
        <v>352</v>
      </c>
      <c r="E29" s="82">
        <v>400</v>
      </c>
    </row>
    <row r="30" spans="2:5" ht="21" customHeight="1">
      <c r="B30" s="66">
        <v>15</v>
      </c>
      <c r="C30" s="81">
        <v>751153</v>
      </c>
      <c r="D30" s="81" t="s">
        <v>401</v>
      </c>
      <c r="E30" s="68">
        <v>300</v>
      </c>
    </row>
    <row r="31" spans="2:6" ht="21" customHeight="1">
      <c r="B31" s="66">
        <v>16</v>
      </c>
      <c r="C31" s="293">
        <v>751153</v>
      </c>
      <c r="D31" s="293" t="s">
        <v>354</v>
      </c>
      <c r="E31" s="294">
        <v>5023</v>
      </c>
      <c r="F31" s="2"/>
    </row>
    <row r="32" spans="2:5" ht="21" customHeight="1">
      <c r="B32" s="66">
        <v>17</v>
      </c>
      <c r="C32" s="81">
        <v>751153</v>
      </c>
      <c r="D32" s="81" t="s">
        <v>0</v>
      </c>
      <c r="E32" s="82">
        <v>29679</v>
      </c>
    </row>
    <row r="33" spans="2:5" ht="21" customHeight="1">
      <c r="B33" s="66">
        <v>18</v>
      </c>
      <c r="C33" s="81">
        <v>751845</v>
      </c>
      <c r="D33" s="81" t="s">
        <v>355</v>
      </c>
      <c r="E33" s="82">
        <v>4800</v>
      </c>
    </row>
    <row r="34" spans="2:5" ht="21" customHeight="1">
      <c r="B34" s="74">
        <v>19</v>
      </c>
      <c r="C34" s="247">
        <v>751845</v>
      </c>
      <c r="D34" s="247" t="s">
        <v>356</v>
      </c>
      <c r="E34" s="254">
        <v>986</v>
      </c>
    </row>
    <row r="35" spans="2:5" ht="21" customHeight="1">
      <c r="B35" s="74">
        <v>20</v>
      </c>
      <c r="C35" s="247">
        <v>751845</v>
      </c>
      <c r="D35" s="247" t="s">
        <v>409</v>
      </c>
      <c r="E35" s="254">
        <v>2310</v>
      </c>
    </row>
    <row r="36" spans="2:5" ht="21" customHeight="1">
      <c r="B36" s="66">
        <v>21</v>
      </c>
      <c r="C36" s="81">
        <v>751999</v>
      </c>
      <c r="D36" s="81" t="s">
        <v>353</v>
      </c>
      <c r="E36" s="82">
        <v>19705</v>
      </c>
    </row>
    <row r="37" spans="2:5" ht="21" customHeight="1">
      <c r="B37" s="66">
        <v>22</v>
      </c>
      <c r="C37" s="247">
        <v>801115</v>
      </c>
      <c r="D37" s="247" t="s">
        <v>359</v>
      </c>
      <c r="E37" s="254">
        <v>677</v>
      </c>
    </row>
    <row r="38" spans="2:5" ht="21" customHeight="1">
      <c r="B38" s="66">
        <v>23</v>
      </c>
      <c r="C38" s="81">
        <v>801214</v>
      </c>
      <c r="D38" s="247" t="s">
        <v>360</v>
      </c>
      <c r="E38" s="82">
        <v>317</v>
      </c>
    </row>
    <row r="39" spans="2:5" ht="21" customHeight="1">
      <c r="B39" s="66">
        <v>24</v>
      </c>
      <c r="C39" s="81">
        <v>801214</v>
      </c>
      <c r="D39" s="81" t="s">
        <v>361</v>
      </c>
      <c r="E39" s="82">
        <v>26790</v>
      </c>
    </row>
    <row r="40" spans="2:5" ht="21" customHeight="1">
      <c r="B40" s="66">
        <v>25</v>
      </c>
      <c r="C40" s="81">
        <v>851967</v>
      </c>
      <c r="D40" s="81" t="s">
        <v>357</v>
      </c>
      <c r="E40" s="82">
        <v>500</v>
      </c>
    </row>
    <row r="41" spans="2:5" ht="21" customHeight="1" thickBot="1">
      <c r="B41" s="75">
        <v>26</v>
      </c>
      <c r="C41" s="126">
        <v>902113</v>
      </c>
      <c r="D41" s="83" t="s">
        <v>362</v>
      </c>
      <c r="E41" s="84">
        <v>6464</v>
      </c>
    </row>
    <row r="42" spans="2:5" ht="21" customHeight="1" thickBot="1">
      <c r="B42" s="257">
        <v>27</v>
      </c>
      <c r="C42" s="258">
        <v>930316</v>
      </c>
      <c r="D42" s="255" t="s">
        <v>107</v>
      </c>
      <c r="E42" s="256">
        <v>6400</v>
      </c>
    </row>
    <row r="43" spans="2:5" ht="21" customHeight="1" thickBot="1">
      <c r="B43" s="333" t="s">
        <v>14</v>
      </c>
      <c r="C43" s="334"/>
      <c r="D43" s="335"/>
      <c r="E43" s="85">
        <f>SUM(E16:E42)</f>
        <v>168196</v>
      </c>
    </row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4">
    <mergeCell ref="B43:D43"/>
    <mergeCell ref="B10:D10"/>
    <mergeCell ref="B4:E4"/>
    <mergeCell ref="B13:E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Header xml:space="preserve">&amp;R5.sz. melléklet
..../2009.(....) Egyek Önk.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94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51.00390625" style="0" customWidth="1"/>
    <col min="4" max="4" width="13.375" style="262" customWidth="1"/>
    <col min="5" max="6" width="13.375" style="0" customWidth="1"/>
  </cols>
  <sheetData>
    <row r="1" spans="2:6" ht="15.75">
      <c r="B1" s="337" t="s">
        <v>319</v>
      </c>
      <c r="C1" s="338"/>
      <c r="D1" s="338"/>
      <c r="E1" s="338"/>
      <c r="F1" s="338"/>
    </row>
    <row r="2" spans="2:4" ht="16.5" thickBot="1">
      <c r="B2" s="138" t="s">
        <v>198</v>
      </c>
      <c r="C2" s="138"/>
      <c r="D2" s="282"/>
    </row>
    <row r="3" spans="2:4" ht="26.25" thickBot="1">
      <c r="B3" s="141" t="s">
        <v>199</v>
      </c>
      <c r="C3" s="142" t="s">
        <v>200</v>
      </c>
      <c r="D3" s="143" t="s">
        <v>330</v>
      </c>
    </row>
    <row r="4" spans="2:4" ht="13.5" thickBot="1">
      <c r="B4" s="141">
        <v>1</v>
      </c>
      <c r="C4" s="142">
        <v>2</v>
      </c>
      <c r="D4" s="143">
        <v>5</v>
      </c>
    </row>
    <row r="5" spans="2:4" ht="13.5" thickBot="1">
      <c r="B5" s="144" t="s">
        <v>3</v>
      </c>
      <c r="C5" s="145" t="s">
        <v>201</v>
      </c>
      <c r="D5" s="146">
        <f>D6+D7</f>
        <v>282755</v>
      </c>
    </row>
    <row r="6" spans="2:4" ht="15" thickBot="1">
      <c r="B6" s="147" t="s">
        <v>7</v>
      </c>
      <c r="C6" s="148" t="s">
        <v>318</v>
      </c>
      <c r="D6" s="149">
        <v>22571</v>
      </c>
    </row>
    <row r="7" spans="2:4" ht="26.25" thickBot="1">
      <c r="B7" s="147" t="s">
        <v>11</v>
      </c>
      <c r="C7" s="148" t="s">
        <v>202</v>
      </c>
      <c r="D7" s="151">
        <f>SUM(D8:D11)</f>
        <v>260184</v>
      </c>
    </row>
    <row r="8" spans="2:4" ht="12.75">
      <c r="B8" s="152" t="s">
        <v>203</v>
      </c>
      <c r="C8" s="153" t="s">
        <v>204</v>
      </c>
      <c r="D8" s="154"/>
    </row>
    <row r="9" spans="2:4" ht="12.75">
      <c r="B9" s="155" t="s">
        <v>205</v>
      </c>
      <c r="C9" s="156" t="s">
        <v>206</v>
      </c>
      <c r="D9" s="157">
        <v>49270</v>
      </c>
    </row>
    <row r="10" spans="2:4" ht="12.75">
      <c r="B10" s="155" t="s">
        <v>207</v>
      </c>
      <c r="C10" s="156" t="s">
        <v>208</v>
      </c>
      <c r="D10" s="157">
        <v>207184</v>
      </c>
    </row>
    <row r="11" spans="2:4" ht="13.5" thickBot="1">
      <c r="B11" s="158" t="s">
        <v>209</v>
      </c>
      <c r="C11" s="159" t="s">
        <v>210</v>
      </c>
      <c r="D11" s="160">
        <v>3730</v>
      </c>
    </row>
    <row r="12" spans="2:4" ht="13.5" thickBot="1">
      <c r="B12" s="147" t="s">
        <v>5</v>
      </c>
      <c r="C12" s="148" t="s">
        <v>211</v>
      </c>
      <c r="D12" s="151">
        <f>D13+D14+D15+D16+D17+D18+D19</f>
        <v>559307</v>
      </c>
    </row>
    <row r="13" spans="2:4" ht="12.75">
      <c r="B13" s="161" t="s">
        <v>212</v>
      </c>
      <c r="C13" s="162" t="s">
        <v>213</v>
      </c>
      <c r="D13" s="163">
        <v>270582</v>
      </c>
    </row>
    <row r="14" spans="2:4" ht="12.75">
      <c r="B14" s="155" t="s">
        <v>214</v>
      </c>
      <c r="C14" s="156" t="s">
        <v>215</v>
      </c>
      <c r="D14" s="157">
        <v>14973</v>
      </c>
    </row>
    <row r="15" spans="2:4" ht="12.75">
      <c r="B15" s="155" t="s">
        <v>216</v>
      </c>
      <c r="C15" s="156" t="s">
        <v>217</v>
      </c>
      <c r="D15" s="157"/>
    </row>
    <row r="16" spans="2:4" ht="12.75">
      <c r="B16" s="164" t="s">
        <v>218</v>
      </c>
      <c r="C16" s="156" t="s">
        <v>219</v>
      </c>
      <c r="D16" s="165">
        <v>273752</v>
      </c>
    </row>
    <row r="17" spans="2:4" ht="12.75">
      <c r="B17" s="164" t="s">
        <v>220</v>
      </c>
      <c r="C17" s="156" t="s">
        <v>221</v>
      </c>
      <c r="D17" s="165"/>
    </row>
    <row r="18" spans="2:4" ht="12.75">
      <c r="B18" s="155" t="s">
        <v>222</v>
      </c>
      <c r="C18" s="156" t="s">
        <v>328</v>
      </c>
      <c r="D18" s="157"/>
    </row>
    <row r="19" spans="2:4" ht="12.75">
      <c r="B19" s="155" t="s">
        <v>223</v>
      </c>
      <c r="C19" s="166" t="s">
        <v>224</v>
      </c>
      <c r="D19" s="167">
        <f>D20+D21+D22</f>
        <v>0</v>
      </c>
    </row>
    <row r="20" spans="2:4" ht="12.75">
      <c r="B20" s="155" t="s">
        <v>225</v>
      </c>
      <c r="C20" s="168" t="s">
        <v>226</v>
      </c>
      <c r="D20" s="157"/>
    </row>
    <row r="21" spans="2:4" ht="12.75">
      <c r="B21" s="155" t="s">
        <v>227</v>
      </c>
      <c r="C21" s="168" t="s">
        <v>228</v>
      </c>
      <c r="D21" s="157"/>
    </row>
    <row r="22" spans="2:4" ht="13.5" thickBot="1">
      <c r="B22" s="164" t="s">
        <v>229</v>
      </c>
      <c r="C22" s="169" t="s">
        <v>230</v>
      </c>
      <c r="D22" s="165"/>
    </row>
    <row r="23" spans="2:4" ht="26.25" thickBot="1">
      <c r="B23" s="147" t="s">
        <v>8</v>
      </c>
      <c r="C23" s="148" t="s">
        <v>231</v>
      </c>
      <c r="D23" s="151">
        <f>SUM(D24:D26)</f>
        <v>0</v>
      </c>
    </row>
    <row r="24" spans="2:4" ht="12.75">
      <c r="B24" s="161" t="s">
        <v>232</v>
      </c>
      <c r="C24" s="283" t="s">
        <v>233</v>
      </c>
      <c r="D24" s="163">
        <v>0</v>
      </c>
    </row>
    <row r="25" spans="2:4" ht="12.75">
      <c r="B25" s="152" t="s">
        <v>234</v>
      </c>
      <c r="C25" s="284" t="s">
        <v>235</v>
      </c>
      <c r="D25" s="154">
        <v>0</v>
      </c>
    </row>
    <row r="26" spans="2:4" ht="13.5" thickBot="1">
      <c r="B26" s="164" t="s">
        <v>236</v>
      </c>
      <c r="C26" s="170" t="s">
        <v>237</v>
      </c>
      <c r="D26" s="165">
        <v>0</v>
      </c>
    </row>
    <row r="27" spans="2:4" ht="13.5" thickBot="1">
      <c r="B27" s="147" t="s">
        <v>12</v>
      </c>
      <c r="C27" s="148" t="s">
        <v>238</v>
      </c>
      <c r="D27" s="150">
        <f>D28+D33</f>
        <v>13878</v>
      </c>
    </row>
    <row r="28" spans="2:4" ht="25.5">
      <c r="B28" s="161" t="s">
        <v>239</v>
      </c>
      <c r="C28" s="171" t="s">
        <v>240</v>
      </c>
      <c r="D28" s="172">
        <f>D29+D30+D31+D32</f>
        <v>3420</v>
      </c>
    </row>
    <row r="29" spans="2:4" ht="12.75">
      <c r="B29" s="155" t="s">
        <v>241</v>
      </c>
      <c r="C29" s="168" t="s">
        <v>242</v>
      </c>
      <c r="D29" s="157">
        <v>302</v>
      </c>
    </row>
    <row r="30" spans="2:4" ht="12.75">
      <c r="B30" s="155" t="s">
        <v>243</v>
      </c>
      <c r="C30" s="168" t="s">
        <v>244</v>
      </c>
      <c r="D30" s="157"/>
    </row>
    <row r="31" spans="2:4" ht="25.5">
      <c r="B31" s="155" t="s">
        <v>245</v>
      </c>
      <c r="C31" s="168" t="s">
        <v>331</v>
      </c>
      <c r="D31" s="157">
        <v>3118</v>
      </c>
    </row>
    <row r="32" spans="2:4" ht="12.75">
      <c r="B32" s="164" t="s">
        <v>247</v>
      </c>
      <c r="C32" s="169" t="s">
        <v>248</v>
      </c>
      <c r="D32" s="165"/>
    </row>
    <row r="33" spans="2:4" ht="25.5">
      <c r="B33" s="155" t="s">
        <v>249</v>
      </c>
      <c r="C33" s="166" t="s">
        <v>250</v>
      </c>
      <c r="D33" s="167">
        <f>D34+D35+D36+D37</f>
        <v>10458</v>
      </c>
    </row>
    <row r="34" spans="2:4" ht="12.75">
      <c r="B34" s="155" t="s">
        <v>251</v>
      </c>
      <c r="C34" s="168" t="s">
        <v>242</v>
      </c>
      <c r="D34" s="157"/>
    </row>
    <row r="35" spans="2:4" ht="12.75">
      <c r="B35" s="155" t="s">
        <v>252</v>
      </c>
      <c r="C35" s="168" t="s">
        <v>320</v>
      </c>
      <c r="D35" s="157">
        <v>0</v>
      </c>
    </row>
    <row r="36" spans="2:4" ht="12.75">
      <c r="B36" s="155" t="s">
        <v>253</v>
      </c>
      <c r="C36" s="168" t="s">
        <v>246</v>
      </c>
      <c r="D36" s="157"/>
    </row>
    <row r="37" spans="2:4" ht="13.5" thickBot="1">
      <c r="B37" s="164" t="s">
        <v>254</v>
      </c>
      <c r="C37" s="169" t="s">
        <v>248</v>
      </c>
      <c r="D37" s="165">
        <v>10458</v>
      </c>
    </row>
    <row r="38" spans="2:4" ht="13.5" thickBot="1">
      <c r="B38" s="173" t="s">
        <v>6</v>
      </c>
      <c r="C38" s="174" t="s">
        <v>255</v>
      </c>
      <c r="D38" s="201">
        <f>D39+D40</f>
        <v>2623</v>
      </c>
    </row>
    <row r="39" spans="2:4" ht="22.5" customHeight="1">
      <c r="B39" s="161" t="s">
        <v>256</v>
      </c>
      <c r="C39" s="171" t="s">
        <v>257</v>
      </c>
      <c r="D39" s="175"/>
    </row>
    <row r="40" spans="2:4" ht="18.75" customHeight="1" thickBot="1">
      <c r="B40" s="152" t="s">
        <v>258</v>
      </c>
      <c r="C40" s="176" t="s">
        <v>259</v>
      </c>
      <c r="D40" s="177">
        <v>2623</v>
      </c>
    </row>
    <row r="41" spans="2:4" ht="26.25" thickBot="1">
      <c r="B41" s="147" t="s">
        <v>6</v>
      </c>
      <c r="C41" s="148" t="s">
        <v>260</v>
      </c>
      <c r="D41" s="151">
        <f>SUM(D42:D43)</f>
        <v>50</v>
      </c>
    </row>
    <row r="42" spans="2:4" ht="12.75">
      <c r="B42" s="178" t="s">
        <v>261</v>
      </c>
      <c r="C42" s="179" t="s">
        <v>262</v>
      </c>
      <c r="D42" s="180"/>
    </row>
    <row r="43" spans="2:4" ht="13.5" thickBot="1">
      <c r="B43" s="181" t="s">
        <v>263</v>
      </c>
      <c r="C43" s="162" t="s">
        <v>264</v>
      </c>
      <c r="D43" s="182">
        <v>50</v>
      </c>
    </row>
    <row r="44" spans="2:4" ht="13.5" thickBot="1">
      <c r="B44" s="183" t="s">
        <v>9</v>
      </c>
      <c r="C44" s="184" t="s">
        <v>265</v>
      </c>
      <c r="D44" s="185">
        <f>D5+D12+D23+D27+D38+D41</f>
        <v>858613</v>
      </c>
    </row>
    <row r="45" spans="2:4" ht="13.5" thickBot="1">
      <c r="B45" s="307" t="s">
        <v>4</v>
      </c>
      <c r="C45" s="289" t="s">
        <v>399</v>
      </c>
      <c r="D45" s="185"/>
    </row>
    <row r="46" spans="2:4" ht="13.5" thickBot="1">
      <c r="B46" s="288" t="s">
        <v>10</v>
      </c>
      <c r="C46" s="148" t="s">
        <v>266</v>
      </c>
      <c r="D46" s="151">
        <f>SUM(D47:E49)</f>
        <v>0</v>
      </c>
    </row>
    <row r="47" spans="2:4" ht="12.75">
      <c r="B47" s="161" t="s">
        <v>395</v>
      </c>
      <c r="C47" s="286" t="s">
        <v>267</v>
      </c>
      <c r="D47" s="287"/>
    </row>
    <row r="48" spans="2:4" ht="12.75">
      <c r="B48" s="161" t="s">
        <v>396</v>
      </c>
      <c r="C48" s="168" t="s">
        <v>393</v>
      </c>
      <c r="D48" s="285"/>
    </row>
    <row r="49" spans="2:4" ht="13.5" thickBot="1">
      <c r="B49" s="152" t="s">
        <v>397</v>
      </c>
      <c r="C49" s="169" t="s">
        <v>268</v>
      </c>
      <c r="D49" s="309"/>
    </row>
    <row r="50" spans="2:4" ht="13.5" thickBot="1">
      <c r="B50" s="173" t="s">
        <v>398</v>
      </c>
      <c r="C50" s="174" t="s">
        <v>269</v>
      </c>
      <c r="D50" s="201">
        <f>D44+D46</f>
        <v>858613</v>
      </c>
    </row>
    <row r="51" spans="2:4" ht="13.5" thickBot="1">
      <c r="B51" s="183" t="s">
        <v>23</v>
      </c>
      <c r="C51" s="306" t="s">
        <v>394</v>
      </c>
      <c r="D51" s="149">
        <v>195294</v>
      </c>
    </row>
    <row r="52" spans="2:4" ht="13.5" thickBot="1">
      <c r="B52" s="307" t="s">
        <v>317</v>
      </c>
      <c r="C52" s="310" t="s">
        <v>270</v>
      </c>
      <c r="D52" s="311">
        <f>D50+D51</f>
        <v>1053907</v>
      </c>
    </row>
    <row r="53" spans="2:4" ht="12.75">
      <c r="B53" s="304"/>
      <c r="C53" s="304"/>
      <c r="D53" s="305"/>
    </row>
    <row r="54" spans="2:4" ht="12.75">
      <c r="B54" s="305" t="s">
        <v>271</v>
      </c>
      <c r="C54" s="305"/>
      <c r="D54" s="308"/>
    </row>
    <row r="55" spans="2:4" ht="13.5" thickBot="1">
      <c r="B55" s="186"/>
      <c r="C55" s="186"/>
      <c r="D55"/>
    </row>
    <row r="56" spans="2:4" ht="26.25" thickBot="1">
      <c r="B56" s="141" t="s">
        <v>272</v>
      </c>
      <c r="C56" s="142" t="s">
        <v>273</v>
      </c>
      <c r="D56" s="143" t="s">
        <v>330</v>
      </c>
    </row>
    <row r="57" spans="2:4" ht="13.5" thickBot="1">
      <c r="B57" s="141">
        <v>1</v>
      </c>
      <c r="C57" s="142">
        <v>2</v>
      </c>
      <c r="D57" s="143">
        <v>5</v>
      </c>
    </row>
    <row r="58" spans="2:4" ht="13.5" thickBot="1">
      <c r="B58" s="144" t="s">
        <v>3</v>
      </c>
      <c r="C58" s="187" t="s">
        <v>274</v>
      </c>
      <c r="D58" s="188">
        <f>SUM(D59:D70)</f>
        <v>823084</v>
      </c>
    </row>
    <row r="59" spans="2:4" ht="12.75">
      <c r="B59" s="178" t="s">
        <v>275</v>
      </c>
      <c r="C59" s="179" t="s">
        <v>276</v>
      </c>
      <c r="D59" s="189">
        <v>329250</v>
      </c>
    </row>
    <row r="60" spans="2:4" ht="12.75">
      <c r="B60" s="155" t="s">
        <v>277</v>
      </c>
      <c r="C60" s="156" t="s">
        <v>90</v>
      </c>
      <c r="D60" s="191">
        <v>117724</v>
      </c>
    </row>
    <row r="61" spans="2:4" ht="12.75">
      <c r="B61" s="155" t="s">
        <v>278</v>
      </c>
      <c r="C61" s="156" t="s">
        <v>279</v>
      </c>
      <c r="D61" s="192">
        <v>132622</v>
      </c>
    </row>
    <row r="62" spans="2:4" ht="12.75">
      <c r="B62" s="155" t="s">
        <v>280</v>
      </c>
      <c r="C62" s="156" t="s">
        <v>99</v>
      </c>
      <c r="D62" s="192">
        <v>3259</v>
      </c>
    </row>
    <row r="63" spans="2:4" ht="12.75">
      <c r="B63" s="155" t="s">
        <v>281</v>
      </c>
      <c r="C63" s="156" t="s">
        <v>282</v>
      </c>
      <c r="D63" s="192"/>
    </row>
    <row r="64" spans="2:4" ht="12.75">
      <c r="B64" s="155" t="s">
        <v>283</v>
      </c>
      <c r="C64" s="156" t="s">
        <v>194</v>
      </c>
      <c r="D64" s="192">
        <v>13911</v>
      </c>
    </row>
    <row r="65" spans="2:4" ht="12.75">
      <c r="B65" s="155" t="s">
        <v>284</v>
      </c>
      <c r="C65" s="193" t="s">
        <v>285</v>
      </c>
      <c r="D65" s="192">
        <v>58407</v>
      </c>
    </row>
    <row r="66" spans="2:4" ht="12.75">
      <c r="B66" s="155" t="s">
        <v>286</v>
      </c>
      <c r="C66" s="193" t="s">
        <v>287</v>
      </c>
      <c r="D66" s="192"/>
    </row>
    <row r="67" spans="2:4" ht="12.75">
      <c r="B67" s="155" t="s">
        <v>288</v>
      </c>
      <c r="C67" s="156" t="s">
        <v>289</v>
      </c>
      <c r="D67" s="192">
        <v>160861</v>
      </c>
    </row>
    <row r="68" spans="2:4" ht="12.75">
      <c r="B68" s="155" t="s">
        <v>290</v>
      </c>
      <c r="C68" s="156" t="s">
        <v>146</v>
      </c>
      <c r="D68" s="192">
        <v>250</v>
      </c>
    </row>
    <row r="69" spans="2:4" ht="12.75">
      <c r="B69" s="152" t="s">
        <v>291</v>
      </c>
      <c r="C69" s="194" t="s">
        <v>292</v>
      </c>
      <c r="D69" s="192"/>
    </row>
    <row r="70" spans="2:4" ht="13.5" thickBot="1">
      <c r="B70" s="181" t="s">
        <v>293</v>
      </c>
      <c r="C70" s="195" t="s">
        <v>294</v>
      </c>
      <c r="D70" s="196">
        <v>6800</v>
      </c>
    </row>
    <row r="71" spans="2:4" ht="13.5" thickBot="1">
      <c r="B71" s="147" t="s">
        <v>7</v>
      </c>
      <c r="C71" s="197" t="s">
        <v>295</v>
      </c>
      <c r="D71" s="198">
        <f>SUM(D72:D78)</f>
        <v>135688</v>
      </c>
    </row>
    <row r="72" spans="2:4" ht="12.75">
      <c r="B72" s="161" t="s">
        <v>296</v>
      </c>
      <c r="C72" s="162" t="s">
        <v>297</v>
      </c>
      <c r="D72" s="199">
        <v>21899</v>
      </c>
    </row>
    <row r="73" spans="2:4" ht="12.75">
      <c r="B73" s="161" t="s">
        <v>298</v>
      </c>
      <c r="C73" s="156" t="s">
        <v>299</v>
      </c>
      <c r="D73" s="191">
        <v>113789</v>
      </c>
    </row>
    <row r="74" spans="2:4" ht="12.75">
      <c r="B74" s="161" t="s">
        <v>300</v>
      </c>
      <c r="C74" s="156" t="s">
        <v>153</v>
      </c>
      <c r="D74" s="191"/>
    </row>
    <row r="75" spans="2:4" ht="25.5">
      <c r="B75" s="161" t="s">
        <v>301</v>
      </c>
      <c r="C75" s="156" t="s">
        <v>302</v>
      </c>
      <c r="D75" s="191"/>
    </row>
    <row r="76" spans="2:4" ht="12.75">
      <c r="B76" s="161" t="s">
        <v>303</v>
      </c>
      <c r="C76" s="156" t="s">
        <v>304</v>
      </c>
      <c r="D76" s="191"/>
    </row>
    <row r="77" spans="2:4" ht="12.75">
      <c r="B77" s="152" t="s">
        <v>305</v>
      </c>
      <c r="C77" s="194" t="s">
        <v>306</v>
      </c>
      <c r="D77" s="192"/>
    </row>
    <row r="78" spans="2:4" ht="13.5" thickBot="1">
      <c r="B78" s="164" t="s">
        <v>307</v>
      </c>
      <c r="C78" s="194" t="s">
        <v>308</v>
      </c>
      <c r="D78" s="192"/>
    </row>
    <row r="79" spans="2:4" ht="13.5" thickBot="1">
      <c r="B79" s="147" t="s">
        <v>11</v>
      </c>
      <c r="C79" s="197" t="s">
        <v>309</v>
      </c>
      <c r="D79" s="198">
        <f>SUM(D80:D81)</f>
        <v>30179</v>
      </c>
    </row>
    <row r="80" spans="2:4" ht="12.75">
      <c r="B80" s="161" t="s">
        <v>203</v>
      </c>
      <c r="C80" s="162" t="s">
        <v>310</v>
      </c>
      <c r="D80" s="199">
        <v>500</v>
      </c>
    </row>
    <row r="81" spans="2:4" ht="13.5" thickBot="1">
      <c r="B81" s="155" t="s">
        <v>205</v>
      </c>
      <c r="C81" s="156" t="s">
        <v>0</v>
      </c>
      <c r="D81" s="191">
        <v>29679</v>
      </c>
    </row>
    <row r="82" spans="2:4" ht="13.5" thickBot="1">
      <c r="B82" s="147" t="s">
        <v>5</v>
      </c>
      <c r="C82" s="197" t="s">
        <v>311</v>
      </c>
      <c r="D82" s="200">
        <v>5023</v>
      </c>
    </row>
    <row r="83" spans="2:4" ht="13.5" thickBot="1">
      <c r="B83" s="147" t="s">
        <v>8</v>
      </c>
      <c r="C83" s="197" t="s">
        <v>312</v>
      </c>
      <c r="D83" s="200"/>
    </row>
    <row r="84" spans="2:4" ht="13.5" thickBot="1">
      <c r="B84" s="147" t="s">
        <v>12</v>
      </c>
      <c r="C84" s="197" t="s">
        <v>313</v>
      </c>
      <c r="D84" s="198">
        <f>D85+D88</f>
        <v>59933</v>
      </c>
    </row>
    <row r="85" spans="2:4" ht="12.75">
      <c r="B85" s="161" t="s">
        <v>239</v>
      </c>
      <c r="C85" s="162" t="s">
        <v>314</v>
      </c>
      <c r="D85" s="199">
        <f>SUM(D86:D87)</f>
        <v>59933</v>
      </c>
    </row>
    <row r="86" spans="2:4" ht="12.75" customHeight="1">
      <c r="B86" s="246" t="s">
        <v>241</v>
      </c>
      <c r="C86" s="156" t="s">
        <v>329</v>
      </c>
      <c r="D86" s="190">
        <v>40228</v>
      </c>
    </row>
    <row r="87" spans="2:4" ht="12.75" customHeight="1">
      <c r="B87" s="246" t="s">
        <v>243</v>
      </c>
      <c r="C87" s="156" t="s">
        <v>332</v>
      </c>
      <c r="D87" s="190">
        <v>19705</v>
      </c>
    </row>
    <row r="88" spans="2:5" ht="12.75" customHeight="1" thickBot="1">
      <c r="B88" s="164" t="s">
        <v>249</v>
      </c>
      <c r="C88" s="194" t="s">
        <v>315</v>
      </c>
      <c r="D88" s="192"/>
      <c r="E88" s="281"/>
    </row>
    <row r="89" spans="2:4" ht="13.5" thickBot="1">
      <c r="B89" s="147" t="s">
        <v>6</v>
      </c>
      <c r="C89" s="197" t="s">
        <v>316</v>
      </c>
      <c r="D89" s="198">
        <f>D58+D71+D79+D82+D83+D84</f>
        <v>1053907</v>
      </c>
    </row>
    <row r="90" spans="2:4" ht="13.5" customHeight="1" thickBot="1">
      <c r="B90" s="339" t="s">
        <v>391</v>
      </c>
      <c r="C90" s="340"/>
      <c r="D90" s="200">
        <f>D89</f>
        <v>1053907</v>
      </c>
    </row>
    <row r="91" spans="2:4" ht="13.5" customHeight="1" thickBot="1">
      <c r="B91" s="339" t="s">
        <v>392</v>
      </c>
      <c r="C91" s="340"/>
      <c r="D91" s="200">
        <f>D50</f>
        <v>858613</v>
      </c>
    </row>
    <row r="92" spans="2:4" ht="13.5" customHeight="1" thickBot="1">
      <c r="B92" s="339" t="s">
        <v>388</v>
      </c>
      <c r="C92" s="340"/>
      <c r="D92" s="200">
        <f>D90-D91</f>
        <v>195294</v>
      </c>
    </row>
    <row r="93" spans="2:4" ht="13.5" customHeight="1" thickBot="1">
      <c r="B93" s="339" t="s">
        <v>390</v>
      </c>
      <c r="C93" s="340"/>
      <c r="D93" s="200">
        <v>67522</v>
      </c>
    </row>
    <row r="94" spans="2:4" ht="13.5" customHeight="1" thickBot="1">
      <c r="B94" s="339" t="s">
        <v>389</v>
      </c>
      <c r="C94" s="340"/>
      <c r="D94" s="200">
        <v>127772</v>
      </c>
    </row>
  </sheetData>
  <sheetProtection/>
  <mergeCells count="6">
    <mergeCell ref="B93:C93"/>
    <mergeCell ref="B94:C94"/>
    <mergeCell ref="B1:F1"/>
    <mergeCell ref="B90:C90"/>
    <mergeCell ref="B91:C91"/>
    <mergeCell ref="B92:C92"/>
  </mergeCells>
  <printOptions/>
  <pageMargins left="0.7874015748031497" right="0.7874015748031497" top="0.3937007874015748" bottom="0.3937007874015748" header="0" footer="0"/>
  <pageSetup horizontalDpi="600" verticalDpi="600" orientation="portrait" paperSize="9" scale="81" r:id="rId1"/>
  <headerFooter alignWithMargins="0">
    <oddHeader>&amp;R7.sz. melléklet
..../2009(...) Egyek Önk.</oddHead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O37"/>
  <sheetViews>
    <sheetView zoomScalePageLayoutView="0" workbookViewId="0" topLeftCell="A1">
      <selection activeCell="A3" sqref="A3:O3"/>
    </sheetView>
  </sheetViews>
  <sheetFormatPr defaultColWidth="9.00390625" defaultRowHeight="12.75"/>
  <cols>
    <col min="1" max="1" width="19.75390625" style="0" customWidth="1"/>
  </cols>
  <sheetData>
    <row r="3" spans="1:15" ht="18">
      <c r="A3" s="341" t="s">
        <v>384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8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8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2.75">
      <c r="A7" s="129" t="s">
        <v>1</v>
      </c>
      <c r="B7" s="130" t="s">
        <v>161</v>
      </c>
      <c r="C7" s="130" t="s">
        <v>162</v>
      </c>
      <c r="D7" s="130" t="s">
        <v>163</v>
      </c>
      <c r="E7" s="130" t="s">
        <v>164</v>
      </c>
      <c r="F7" s="130" t="s">
        <v>165</v>
      </c>
      <c r="G7" s="130" t="s">
        <v>166</v>
      </c>
      <c r="H7" s="130" t="s">
        <v>167</v>
      </c>
      <c r="I7" s="130" t="s">
        <v>168</v>
      </c>
      <c r="J7" s="130" t="s">
        <v>169</v>
      </c>
      <c r="K7" s="130" t="s">
        <v>170</v>
      </c>
      <c r="L7" s="130" t="s">
        <v>171</v>
      </c>
      <c r="M7" s="130" t="s">
        <v>172</v>
      </c>
      <c r="N7" s="130" t="s">
        <v>173</v>
      </c>
      <c r="O7" s="130" t="s">
        <v>48</v>
      </c>
    </row>
    <row r="8" spans="1:15" ht="12.75">
      <c r="A8" s="131" t="s">
        <v>174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>
        <f>SUM(C8:N8)</f>
        <v>0</v>
      </c>
    </row>
    <row r="9" spans="1:15" ht="12.75">
      <c r="A9" s="131" t="s">
        <v>175</v>
      </c>
      <c r="B9" s="132">
        <v>22571</v>
      </c>
      <c r="C9" s="132">
        <v>2081</v>
      </c>
      <c r="D9" s="132">
        <v>2081</v>
      </c>
      <c r="E9" s="132">
        <v>2081</v>
      </c>
      <c r="F9" s="132">
        <v>2081</v>
      </c>
      <c r="G9" s="132">
        <v>2081</v>
      </c>
      <c r="H9" s="132">
        <v>881</v>
      </c>
      <c r="I9" s="132">
        <v>881</v>
      </c>
      <c r="J9" s="132">
        <v>2081</v>
      </c>
      <c r="K9" s="132">
        <v>2081</v>
      </c>
      <c r="L9" s="132">
        <v>2081</v>
      </c>
      <c r="M9" s="132">
        <v>2081</v>
      </c>
      <c r="N9" s="132">
        <v>2080</v>
      </c>
      <c r="O9" s="132">
        <f aca="true" t="shared" si="0" ref="O9:O18">SUM(C9:N9)</f>
        <v>22571</v>
      </c>
    </row>
    <row r="10" spans="1:15" ht="12.75">
      <c r="A10" s="131" t="s">
        <v>176</v>
      </c>
      <c r="B10" s="132">
        <v>260184</v>
      </c>
      <c r="C10" s="132">
        <v>17723</v>
      </c>
      <c r="D10" s="132">
        <v>17723</v>
      </c>
      <c r="E10" s="132">
        <v>37223</v>
      </c>
      <c r="F10" s="132">
        <v>17723</v>
      </c>
      <c r="G10" s="132">
        <v>17723</v>
      </c>
      <c r="H10" s="132">
        <v>17723</v>
      </c>
      <c r="I10" s="132">
        <v>17723</v>
      </c>
      <c r="J10" s="132">
        <v>17724</v>
      </c>
      <c r="K10" s="132">
        <v>35723</v>
      </c>
      <c r="L10" s="132">
        <v>17723</v>
      </c>
      <c r="M10" s="132">
        <v>17723</v>
      </c>
      <c r="N10" s="132">
        <v>27730</v>
      </c>
      <c r="O10" s="132">
        <f t="shared" si="0"/>
        <v>260184</v>
      </c>
    </row>
    <row r="11" spans="1:15" ht="12.75">
      <c r="A11" s="131" t="s">
        <v>17</v>
      </c>
      <c r="B11" s="132">
        <v>559307</v>
      </c>
      <c r="C11" s="132">
        <v>49778</v>
      </c>
      <c r="D11" s="132">
        <v>48778</v>
      </c>
      <c r="E11" s="132">
        <v>48778</v>
      </c>
      <c r="F11" s="132">
        <v>45776</v>
      </c>
      <c r="G11" s="132">
        <v>45776</v>
      </c>
      <c r="H11" s="132">
        <v>45776</v>
      </c>
      <c r="I11" s="132">
        <v>45775</v>
      </c>
      <c r="J11" s="132">
        <v>45775</v>
      </c>
      <c r="K11" s="132">
        <v>45775</v>
      </c>
      <c r="L11" s="132">
        <v>45775</v>
      </c>
      <c r="M11" s="132">
        <v>45775</v>
      </c>
      <c r="N11" s="132">
        <v>45770</v>
      </c>
      <c r="O11" s="132">
        <f>SUM(C11:N11)</f>
        <v>559307</v>
      </c>
    </row>
    <row r="12" spans="1:15" ht="12.75">
      <c r="A12" s="131" t="s">
        <v>177</v>
      </c>
      <c r="B12" s="132">
        <v>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>
        <f t="shared" si="0"/>
        <v>0</v>
      </c>
    </row>
    <row r="13" spans="1:15" ht="12.75">
      <c r="A13" s="131" t="s">
        <v>178</v>
      </c>
      <c r="B13" s="132">
        <v>3420</v>
      </c>
      <c r="C13" s="132">
        <v>25</v>
      </c>
      <c r="D13" s="132">
        <v>25</v>
      </c>
      <c r="E13" s="132">
        <v>208</v>
      </c>
      <c r="F13" s="132">
        <v>208</v>
      </c>
      <c r="G13" s="132">
        <v>1491</v>
      </c>
      <c r="H13" s="132">
        <v>209</v>
      </c>
      <c r="I13" s="132">
        <v>209</v>
      </c>
      <c r="J13" s="132">
        <v>209</v>
      </c>
      <c r="K13" s="132">
        <v>209</v>
      </c>
      <c r="L13" s="132">
        <v>209</v>
      </c>
      <c r="M13" s="132">
        <v>209</v>
      </c>
      <c r="N13" s="132">
        <v>209</v>
      </c>
      <c r="O13" s="132">
        <f t="shared" si="0"/>
        <v>3420</v>
      </c>
    </row>
    <row r="14" spans="1:15" ht="12.75">
      <c r="A14" s="131" t="s">
        <v>179</v>
      </c>
      <c r="B14" s="132">
        <v>10458</v>
      </c>
      <c r="C14" s="132">
        <v>888</v>
      </c>
      <c r="D14" s="132"/>
      <c r="E14" s="132">
        <v>8576</v>
      </c>
      <c r="F14" s="132"/>
      <c r="G14" s="132">
        <v>994</v>
      </c>
      <c r="H14" s="132"/>
      <c r="I14" s="132"/>
      <c r="J14" s="132"/>
      <c r="K14" s="132"/>
      <c r="L14" s="132"/>
      <c r="M14" s="132"/>
      <c r="N14" s="132"/>
      <c r="O14" s="132">
        <f t="shared" si="0"/>
        <v>10458</v>
      </c>
    </row>
    <row r="15" spans="1:15" ht="12.75">
      <c r="A15" s="131" t="s">
        <v>372</v>
      </c>
      <c r="B15" s="132">
        <v>2623</v>
      </c>
      <c r="C15" s="132">
        <v>218</v>
      </c>
      <c r="D15" s="132">
        <v>218</v>
      </c>
      <c r="E15" s="132">
        <v>218</v>
      </c>
      <c r="F15" s="132">
        <v>218</v>
      </c>
      <c r="G15" s="132">
        <v>218</v>
      </c>
      <c r="H15" s="132">
        <v>218</v>
      </c>
      <c r="I15" s="132">
        <v>218</v>
      </c>
      <c r="J15" s="132">
        <v>219</v>
      </c>
      <c r="K15" s="132">
        <v>219</v>
      </c>
      <c r="L15" s="132">
        <v>219</v>
      </c>
      <c r="M15" s="132">
        <v>219</v>
      </c>
      <c r="N15" s="132">
        <v>221</v>
      </c>
      <c r="O15" s="132">
        <f t="shared" si="0"/>
        <v>2623</v>
      </c>
    </row>
    <row r="16" spans="1:15" ht="12.75">
      <c r="A16" s="131" t="s">
        <v>51</v>
      </c>
      <c r="B16" s="132">
        <v>67522</v>
      </c>
      <c r="C16" s="132">
        <v>39973</v>
      </c>
      <c r="D16" s="132">
        <v>3046</v>
      </c>
      <c r="E16" s="132">
        <v>1200</v>
      </c>
      <c r="F16" s="132">
        <v>3500</v>
      </c>
      <c r="G16" s="132">
        <v>3425</v>
      </c>
      <c r="H16" s="132">
        <v>2901</v>
      </c>
      <c r="I16" s="132">
        <v>2805</v>
      </c>
      <c r="J16" s="132">
        <v>3331</v>
      </c>
      <c r="K16" s="132"/>
      <c r="L16" s="132">
        <v>3331</v>
      </c>
      <c r="M16" s="132">
        <v>3913</v>
      </c>
      <c r="N16" s="132">
        <v>97</v>
      </c>
      <c r="O16" s="132">
        <f t="shared" si="0"/>
        <v>67522</v>
      </c>
    </row>
    <row r="17" spans="1:15" ht="12.75">
      <c r="A17" s="131" t="s">
        <v>180</v>
      </c>
      <c r="B17" s="132">
        <v>127772</v>
      </c>
      <c r="C17" s="132"/>
      <c r="D17" s="132"/>
      <c r="E17" s="132"/>
      <c r="F17" s="132">
        <v>15000</v>
      </c>
      <c r="G17" s="132"/>
      <c r="H17" s="132">
        <v>15600</v>
      </c>
      <c r="I17" s="132"/>
      <c r="J17" s="132">
        <v>18085</v>
      </c>
      <c r="K17" s="132">
        <v>24975</v>
      </c>
      <c r="L17" s="132">
        <v>25023</v>
      </c>
      <c r="M17" s="132">
        <v>22983</v>
      </c>
      <c r="N17" s="132">
        <v>6106</v>
      </c>
      <c r="O17" s="132">
        <f t="shared" si="0"/>
        <v>127772</v>
      </c>
    </row>
    <row r="18" spans="1:15" ht="12.75">
      <c r="A18" s="131" t="s">
        <v>189</v>
      </c>
      <c r="B18" s="132">
        <v>50</v>
      </c>
      <c r="C18" s="132">
        <v>3</v>
      </c>
      <c r="D18" s="132">
        <v>3</v>
      </c>
      <c r="E18" s="132">
        <v>4</v>
      </c>
      <c r="F18" s="132">
        <v>4</v>
      </c>
      <c r="G18" s="132">
        <v>4</v>
      </c>
      <c r="H18" s="132">
        <v>4</v>
      </c>
      <c r="I18" s="132">
        <v>4</v>
      </c>
      <c r="J18" s="132">
        <v>4</v>
      </c>
      <c r="K18" s="132">
        <v>5</v>
      </c>
      <c r="L18" s="132">
        <v>5</v>
      </c>
      <c r="M18" s="132">
        <v>5</v>
      </c>
      <c r="N18" s="132">
        <v>5</v>
      </c>
      <c r="O18" s="132">
        <f t="shared" si="0"/>
        <v>50</v>
      </c>
    </row>
    <row r="19" spans="1:15" ht="12.75">
      <c r="A19" s="139" t="s">
        <v>181</v>
      </c>
      <c r="B19" s="140">
        <f aca="true" t="shared" si="1" ref="B19:O19">SUM(B9:B18)</f>
        <v>1053907</v>
      </c>
      <c r="C19" s="140">
        <f t="shared" si="1"/>
        <v>110689</v>
      </c>
      <c r="D19" s="140">
        <f t="shared" si="1"/>
        <v>71874</v>
      </c>
      <c r="E19" s="140">
        <f t="shared" si="1"/>
        <v>98288</v>
      </c>
      <c r="F19" s="140">
        <f t="shared" si="1"/>
        <v>84510</v>
      </c>
      <c r="G19" s="140">
        <f t="shared" si="1"/>
        <v>71712</v>
      </c>
      <c r="H19" s="140">
        <f t="shared" si="1"/>
        <v>83312</v>
      </c>
      <c r="I19" s="140">
        <f t="shared" si="1"/>
        <v>67615</v>
      </c>
      <c r="J19" s="140">
        <f t="shared" si="1"/>
        <v>87428</v>
      </c>
      <c r="K19" s="140">
        <f t="shared" si="1"/>
        <v>108987</v>
      </c>
      <c r="L19" s="140">
        <f t="shared" si="1"/>
        <v>94366</v>
      </c>
      <c r="M19" s="140">
        <f t="shared" si="1"/>
        <v>92908</v>
      </c>
      <c r="N19" s="140">
        <f t="shared" si="1"/>
        <v>82218</v>
      </c>
      <c r="O19" s="140">
        <f t="shared" si="1"/>
        <v>1053907</v>
      </c>
    </row>
    <row r="20" spans="1:15" ht="12.7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 ht="12.75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2.75">
      <c r="A22" s="129" t="s">
        <v>1</v>
      </c>
      <c r="B22" s="130" t="s">
        <v>161</v>
      </c>
      <c r="C22" s="130" t="s">
        <v>162</v>
      </c>
      <c r="D22" s="130" t="s">
        <v>163</v>
      </c>
      <c r="E22" s="130" t="s">
        <v>164</v>
      </c>
      <c r="F22" s="130" t="s">
        <v>165</v>
      </c>
      <c r="G22" s="130" t="s">
        <v>166</v>
      </c>
      <c r="H22" s="130" t="s">
        <v>167</v>
      </c>
      <c r="I22" s="130" t="s">
        <v>168</v>
      </c>
      <c r="J22" s="130" t="s">
        <v>169</v>
      </c>
      <c r="K22" s="130" t="s">
        <v>170</v>
      </c>
      <c r="L22" s="130" t="s">
        <v>171</v>
      </c>
      <c r="M22" s="130" t="s">
        <v>172</v>
      </c>
      <c r="N22" s="130" t="s">
        <v>173</v>
      </c>
      <c r="O22" s="130" t="s">
        <v>48</v>
      </c>
    </row>
    <row r="23" spans="1:15" ht="12.75">
      <c r="A23" s="131" t="s">
        <v>182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15" ht="12.75">
      <c r="A24" s="131" t="s">
        <v>183</v>
      </c>
      <c r="B24" s="132">
        <v>329250</v>
      </c>
      <c r="C24" s="132">
        <v>27497</v>
      </c>
      <c r="D24" s="132">
        <v>27497</v>
      </c>
      <c r="E24" s="132">
        <v>27497</v>
      </c>
      <c r="F24" s="132">
        <v>27497</v>
      </c>
      <c r="G24" s="132">
        <v>27497</v>
      </c>
      <c r="H24" s="132">
        <v>28310</v>
      </c>
      <c r="I24" s="132">
        <v>27026</v>
      </c>
      <c r="J24" s="132">
        <v>25645</v>
      </c>
      <c r="K24" s="132">
        <v>28779</v>
      </c>
      <c r="L24" s="132">
        <v>27026</v>
      </c>
      <c r="M24" s="132">
        <v>27953</v>
      </c>
      <c r="N24" s="132">
        <v>27026</v>
      </c>
      <c r="O24" s="132">
        <f aca="true" t="shared" si="2" ref="O24:O34">SUM(C24:N24)</f>
        <v>329250</v>
      </c>
    </row>
    <row r="25" spans="1:15" ht="12.75">
      <c r="A25" s="131" t="s">
        <v>49</v>
      </c>
      <c r="B25" s="132">
        <v>117724</v>
      </c>
      <c r="C25" s="132">
        <v>9612</v>
      </c>
      <c r="D25" s="132">
        <v>9612</v>
      </c>
      <c r="E25" s="132">
        <v>11235</v>
      </c>
      <c r="F25" s="132">
        <v>9612</v>
      </c>
      <c r="G25" s="132">
        <v>9612</v>
      </c>
      <c r="H25" s="132">
        <v>9873</v>
      </c>
      <c r="I25" s="132">
        <v>7830</v>
      </c>
      <c r="J25" s="132">
        <v>9461</v>
      </c>
      <c r="K25" s="132">
        <v>9807</v>
      </c>
      <c r="L25" s="132">
        <v>9461</v>
      </c>
      <c r="M25" s="132">
        <v>12148</v>
      </c>
      <c r="N25" s="132">
        <v>9461</v>
      </c>
      <c r="O25" s="132">
        <f t="shared" si="2"/>
        <v>117724</v>
      </c>
    </row>
    <row r="26" spans="1:15" ht="12.75">
      <c r="A26" s="131" t="s">
        <v>184</v>
      </c>
      <c r="B26" s="132">
        <v>142681</v>
      </c>
      <c r="C26" s="132">
        <v>12103</v>
      </c>
      <c r="D26" s="132">
        <v>12103</v>
      </c>
      <c r="E26" s="132">
        <v>12103</v>
      </c>
      <c r="F26" s="132">
        <v>12103</v>
      </c>
      <c r="G26" s="132">
        <v>12103</v>
      </c>
      <c r="H26" s="132">
        <v>12103</v>
      </c>
      <c r="I26" s="132">
        <v>10000</v>
      </c>
      <c r="J26" s="132">
        <v>10000</v>
      </c>
      <c r="K26" s="132">
        <v>13751</v>
      </c>
      <c r="L26" s="132">
        <v>12103</v>
      </c>
      <c r="M26" s="132">
        <v>12103</v>
      </c>
      <c r="N26" s="132">
        <v>12106</v>
      </c>
      <c r="O26" s="132">
        <f t="shared" si="2"/>
        <v>142681</v>
      </c>
    </row>
    <row r="27" spans="1:15" ht="12.75">
      <c r="A27" s="131" t="s">
        <v>97</v>
      </c>
      <c r="B27" s="132">
        <v>30179</v>
      </c>
      <c r="C27" s="132"/>
      <c r="D27" s="132"/>
      <c r="E27" s="132"/>
      <c r="F27" s="132"/>
      <c r="G27" s="132"/>
      <c r="H27" s="132">
        <v>18000</v>
      </c>
      <c r="I27" s="132"/>
      <c r="J27" s="132">
        <v>12179</v>
      </c>
      <c r="K27" s="132"/>
      <c r="L27" s="132"/>
      <c r="M27" s="132"/>
      <c r="N27" s="132"/>
      <c r="O27" s="132">
        <f t="shared" si="2"/>
        <v>30179</v>
      </c>
    </row>
    <row r="28" spans="1:15" s="267" customFormat="1" ht="12.75">
      <c r="A28" s="265" t="s">
        <v>185</v>
      </c>
      <c r="B28" s="266">
        <v>113789</v>
      </c>
      <c r="C28" s="266">
        <v>5995</v>
      </c>
      <c r="D28" s="266">
        <v>4562</v>
      </c>
      <c r="E28" s="266">
        <v>12121</v>
      </c>
      <c r="F28" s="266">
        <v>5882</v>
      </c>
      <c r="G28" s="266">
        <v>7408</v>
      </c>
      <c r="H28" s="266">
        <v>12884</v>
      </c>
      <c r="I28" s="266">
        <v>7975</v>
      </c>
      <c r="J28" s="266">
        <v>3175</v>
      </c>
      <c r="K28" s="266">
        <v>5705</v>
      </c>
      <c r="L28" s="266">
        <v>25221</v>
      </c>
      <c r="M28" s="266">
        <v>14566</v>
      </c>
      <c r="N28" s="266">
        <v>8295</v>
      </c>
      <c r="O28" s="266">
        <f>SUM(C28:N28)</f>
        <v>113789</v>
      </c>
    </row>
    <row r="29" spans="1:15" ht="12.75">
      <c r="A29" s="131" t="s">
        <v>126</v>
      </c>
      <c r="B29" s="132">
        <v>21899</v>
      </c>
      <c r="C29" s="132"/>
      <c r="D29" s="132"/>
      <c r="E29" s="132"/>
      <c r="F29" s="132"/>
      <c r="G29" s="132"/>
      <c r="H29" s="132">
        <v>2200</v>
      </c>
      <c r="I29" s="132"/>
      <c r="J29" s="132"/>
      <c r="K29" s="132">
        <v>8223</v>
      </c>
      <c r="L29" s="132">
        <v>11476</v>
      </c>
      <c r="M29" s="132"/>
      <c r="N29" s="132"/>
      <c r="O29" s="132">
        <f t="shared" si="2"/>
        <v>21899</v>
      </c>
    </row>
    <row r="30" spans="1:15" ht="12.75">
      <c r="A30" s="131" t="s">
        <v>186</v>
      </c>
      <c r="B30" s="132">
        <v>58407</v>
      </c>
      <c r="C30" s="132">
        <v>3465</v>
      </c>
      <c r="D30" s="132">
        <v>3465</v>
      </c>
      <c r="E30" s="132">
        <v>5148</v>
      </c>
      <c r="F30" s="132">
        <v>5148</v>
      </c>
      <c r="G30" s="132">
        <v>5148</v>
      </c>
      <c r="H30" s="132">
        <v>5148</v>
      </c>
      <c r="I30" s="132">
        <v>5148</v>
      </c>
      <c r="J30" s="132">
        <v>5148</v>
      </c>
      <c r="K30" s="132">
        <v>5148</v>
      </c>
      <c r="L30" s="132">
        <v>5148</v>
      </c>
      <c r="M30" s="132">
        <v>5148</v>
      </c>
      <c r="N30" s="132">
        <v>5145</v>
      </c>
      <c r="O30" s="132">
        <f t="shared" si="2"/>
        <v>58407</v>
      </c>
    </row>
    <row r="31" spans="1:15" ht="12.75">
      <c r="A31" s="131" t="s">
        <v>190</v>
      </c>
      <c r="B31" s="132">
        <v>13911</v>
      </c>
      <c r="C31" s="132">
        <v>1525</v>
      </c>
      <c r="D31" s="132">
        <v>2043</v>
      </c>
      <c r="E31" s="132">
        <v>1032</v>
      </c>
      <c r="F31" s="132">
        <v>1032</v>
      </c>
      <c r="G31" s="132">
        <v>1032</v>
      </c>
      <c r="H31" s="132">
        <v>1032</v>
      </c>
      <c r="I31" s="132">
        <v>951</v>
      </c>
      <c r="J31" s="132">
        <v>1458</v>
      </c>
      <c r="K31" s="132">
        <v>951</v>
      </c>
      <c r="L31" s="132">
        <v>951</v>
      </c>
      <c r="M31" s="132">
        <v>952</v>
      </c>
      <c r="N31" s="132">
        <v>952</v>
      </c>
      <c r="O31" s="132">
        <f t="shared" si="2"/>
        <v>13911</v>
      </c>
    </row>
    <row r="32" spans="1:15" ht="12.75">
      <c r="A32" s="131" t="s">
        <v>373</v>
      </c>
      <c r="B32" s="132">
        <v>160861</v>
      </c>
      <c r="C32" s="132">
        <v>13405</v>
      </c>
      <c r="D32" s="132">
        <v>13405</v>
      </c>
      <c r="E32" s="132">
        <v>13405</v>
      </c>
      <c r="F32" s="132">
        <v>13405</v>
      </c>
      <c r="G32" s="132">
        <v>13405</v>
      </c>
      <c r="H32" s="132">
        <v>13405</v>
      </c>
      <c r="I32" s="132">
        <v>13405</v>
      </c>
      <c r="J32" s="132">
        <v>13405</v>
      </c>
      <c r="K32" s="132">
        <v>13405</v>
      </c>
      <c r="L32" s="132">
        <v>13405</v>
      </c>
      <c r="M32" s="132">
        <v>13405</v>
      </c>
      <c r="N32" s="132">
        <v>13406</v>
      </c>
      <c r="O32" s="132">
        <f t="shared" si="2"/>
        <v>160861</v>
      </c>
    </row>
    <row r="33" spans="1:15" ht="12.75">
      <c r="A33" s="131" t="s">
        <v>191</v>
      </c>
      <c r="B33" s="132">
        <v>250</v>
      </c>
      <c r="C33" s="132">
        <v>25</v>
      </c>
      <c r="D33" s="132">
        <v>25</v>
      </c>
      <c r="E33" s="132">
        <v>25</v>
      </c>
      <c r="F33" s="132">
        <v>25</v>
      </c>
      <c r="G33" s="132">
        <v>25</v>
      </c>
      <c r="H33" s="132">
        <v>25</v>
      </c>
      <c r="I33" s="132"/>
      <c r="J33" s="132"/>
      <c r="K33" s="132">
        <v>25</v>
      </c>
      <c r="L33" s="132">
        <v>25</v>
      </c>
      <c r="M33" s="132">
        <v>25</v>
      </c>
      <c r="N33" s="132">
        <v>25</v>
      </c>
      <c r="O33" s="132">
        <f t="shared" si="2"/>
        <v>250</v>
      </c>
    </row>
    <row r="34" spans="1:15" ht="12.75">
      <c r="A34" s="131" t="s">
        <v>386</v>
      </c>
      <c r="B34" s="132">
        <v>40228</v>
      </c>
      <c r="C34" s="132">
        <v>40228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>
        <f t="shared" si="2"/>
        <v>40228</v>
      </c>
    </row>
    <row r="35" spans="1:15" ht="12.75">
      <c r="A35" s="131" t="s">
        <v>187</v>
      </c>
      <c r="B35" s="132">
        <v>24728</v>
      </c>
      <c r="C35" s="132"/>
      <c r="D35" s="132">
        <v>2596</v>
      </c>
      <c r="E35" s="132">
        <v>4007</v>
      </c>
      <c r="F35" s="132"/>
      <c r="G35" s="132">
        <v>2596</v>
      </c>
      <c r="H35" s="132">
        <v>3000</v>
      </c>
      <c r="I35" s="132"/>
      <c r="J35" s="132"/>
      <c r="K35" s="132">
        <v>2596</v>
      </c>
      <c r="L35" s="132">
        <v>5037</v>
      </c>
      <c r="M35" s="132">
        <v>4896</v>
      </c>
      <c r="N35" s="132"/>
      <c r="O35" s="132">
        <f>SUM(C35:N35)</f>
        <v>24728</v>
      </c>
    </row>
    <row r="36" spans="1:15" ht="12.75">
      <c r="A36" s="131" t="s">
        <v>192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>
        <f>SUM(C36:N36)</f>
        <v>0</v>
      </c>
    </row>
    <row r="37" spans="1:15" ht="12.75">
      <c r="A37" s="139" t="s">
        <v>188</v>
      </c>
      <c r="B37" s="140">
        <f>SUM(B24:B36)</f>
        <v>1053907</v>
      </c>
      <c r="C37" s="140">
        <f>SUM(C24:C35)</f>
        <v>113855</v>
      </c>
      <c r="D37" s="140">
        <f aca="true" t="shared" si="3" ref="D37:M37">SUM(D24:D35)</f>
        <v>75308</v>
      </c>
      <c r="E37" s="140">
        <f t="shared" si="3"/>
        <v>86573</v>
      </c>
      <c r="F37" s="140">
        <f t="shared" si="3"/>
        <v>74704</v>
      </c>
      <c r="G37" s="140">
        <f t="shared" si="3"/>
        <v>78826</v>
      </c>
      <c r="H37" s="140">
        <f t="shared" si="3"/>
        <v>105980</v>
      </c>
      <c r="I37" s="140">
        <f t="shared" si="3"/>
        <v>72335</v>
      </c>
      <c r="J37" s="140">
        <f t="shared" si="3"/>
        <v>80471</v>
      </c>
      <c r="K37" s="140">
        <f t="shared" si="3"/>
        <v>88390</v>
      </c>
      <c r="L37" s="140">
        <f t="shared" si="3"/>
        <v>109853</v>
      </c>
      <c r="M37" s="140">
        <f t="shared" si="3"/>
        <v>91196</v>
      </c>
      <c r="N37" s="140">
        <f>SUM(N24:N36)</f>
        <v>76416</v>
      </c>
      <c r="O37" s="140">
        <f>SUM(O24:O35)</f>
        <v>1053907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89" r:id="rId1"/>
  <headerFooter alignWithMargins="0">
    <oddHeader>&amp;R8 sz. melléklet
.../2009.(....)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N51"/>
  <sheetViews>
    <sheetView view="pageBreakPreview" zoomScaleSheetLayoutView="100" zoomScalePageLayoutView="0" workbookViewId="0" topLeftCell="A1">
      <selection activeCell="A3" sqref="A3:N3"/>
    </sheetView>
  </sheetViews>
  <sheetFormatPr defaultColWidth="9.00390625" defaultRowHeight="12.75"/>
  <cols>
    <col min="1" max="1" width="32.875" style="0" customWidth="1"/>
    <col min="2" max="10" width="12.625" style="0" customWidth="1"/>
    <col min="11" max="11" width="13.875" style="0" customWidth="1"/>
    <col min="12" max="12" width="13.00390625" style="0" customWidth="1"/>
    <col min="13" max="14" width="12.625" style="0" customWidth="1"/>
  </cols>
  <sheetData>
    <row r="3" spans="1:14" ht="15.75">
      <c r="A3" s="337" t="s">
        <v>132</v>
      </c>
      <c r="B3" s="342"/>
      <c r="C3" s="342"/>
      <c r="D3" s="342"/>
      <c r="E3" s="342"/>
      <c r="F3" s="342"/>
      <c r="G3" s="342"/>
      <c r="H3" s="342"/>
      <c r="I3" s="343"/>
      <c r="J3" s="343"/>
      <c r="K3" s="343"/>
      <c r="L3" s="343"/>
      <c r="M3" s="343"/>
      <c r="N3" s="343"/>
    </row>
    <row r="7" ht="13.5" thickBot="1">
      <c r="M7" s="93" t="s">
        <v>13</v>
      </c>
    </row>
    <row r="8" spans="1:14" ht="42.75" customHeight="1" thickBot="1">
      <c r="A8" s="86" t="s">
        <v>108</v>
      </c>
      <c r="B8" s="89" t="s">
        <v>122</v>
      </c>
      <c r="C8" s="89" t="s">
        <v>131</v>
      </c>
      <c r="D8" s="89" t="s">
        <v>123</v>
      </c>
      <c r="E8" s="89" t="s">
        <v>124</v>
      </c>
      <c r="F8" s="89" t="s">
        <v>366</v>
      </c>
      <c r="G8" s="89" t="s">
        <v>125</v>
      </c>
      <c r="H8" s="90" t="s">
        <v>128</v>
      </c>
      <c r="I8" s="89" t="s">
        <v>126</v>
      </c>
      <c r="J8" s="89" t="s">
        <v>127</v>
      </c>
      <c r="K8" s="89" t="s">
        <v>129</v>
      </c>
      <c r="L8" s="89" t="s">
        <v>130</v>
      </c>
      <c r="M8" s="89" t="s">
        <v>15</v>
      </c>
      <c r="N8" s="92" t="s">
        <v>14</v>
      </c>
    </row>
    <row r="9" spans="1:14" ht="21" customHeight="1" thickBot="1">
      <c r="A9" s="87"/>
      <c r="B9" s="91" t="s">
        <v>365</v>
      </c>
      <c r="C9" s="91" t="s">
        <v>365</v>
      </c>
      <c r="D9" s="91" t="s">
        <v>365</v>
      </c>
      <c r="E9" s="91" t="s">
        <v>365</v>
      </c>
      <c r="F9" s="91" t="s">
        <v>365</v>
      </c>
      <c r="G9" s="91" t="s">
        <v>365</v>
      </c>
      <c r="H9" s="91" t="s">
        <v>365</v>
      </c>
      <c r="I9" s="91" t="s">
        <v>365</v>
      </c>
      <c r="J9" s="91" t="s">
        <v>365</v>
      </c>
      <c r="K9" s="91" t="s">
        <v>365</v>
      </c>
      <c r="L9" s="91" t="s">
        <v>365</v>
      </c>
      <c r="M9" s="91" t="s">
        <v>365</v>
      </c>
      <c r="N9" s="91" t="s">
        <v>365</v>
      </c>
    </row>
    <row r="10" spans="1:14" ht="21" customHeight="1" thickBot="1">
      <c r="A10" s="88" t="s">
        <v>109</v>
      </c>
      <c r="B10" s="104"/>
      <c r="C10" s="104"/>
      <c r="D10" s="104"/>
      <c r="E10" s="104"/>
      <c r="F10" s="104"/>
      <c r="G10" s="104"/>
      <c r="H10" s="105"/>
      <c r="I10" s="104">
        <v>19699</v>
      </c>
      <c r="J10" s="103">
        <v>34037</v>
      </c>
      <c r="K10" s="104"/>
      <c r="L10" s="104"/>
      <c r="M10" s="104"/>
      <c r="N10" s="263">
        <f aca="true" t="shared" si="0" ref="N10:N28">SUM(B10:M10)</f>
        <v>53736</v>
      </c>
    </row>
    <row r="11" spans="1:14" ht="21" customHeight="1" thickBot="1">
      <c r="A11" s="88" t="s">
        <v>110</v>
      </c>
      <c r="B11" s="104"/>
      <c r="C11" s="104"/>
      <c r="D11" s="103">
        <v>960</v>
      </c>
      <c r="E11" s="104"/>
      <c r="F11" s="104"/>
      <c r="G11" s="104"/>
      <c r="H11" s="105"/>
      <c r="I11" s="104"/>
      <c r="J11" s="104"/>
      <c r="K11" s="106"/>
      <c r="L11" s="104"/>
      <c r="M11" s="104"/>
      <c r="N11" s="263">
        <f t="shared" si="0"/>
        <v>960</v>
      </c>
    </row>
    <row r="12" spans="1:14" ht="21" customHeight="1" thickBot="1">
      <c r="A12" s="88" t="s">
        <v>115</v>
      </c>
      <c r="B12" s="104"/>
      <c r="C12" s="104"/>
      <c r="D12" s="104">
        <v>8725</v>
      </c>
      <c r="E12" s="104"/>
      <c r="F12" s="104"/>
      <c r="G12" s="104"/>
      <c r="H12" s="105"/>
      <c r="I12" s="104">
        <v>2200</v>
      </c>
      <c r="J12" s="104">
        <v>14745</v>
      </c>
      <c r="K12" s="104"/>
      <c r="L12" s="104"/>
      <c r="M12" s="104"/>
      <c r="N12" s="263">
        <f t="shared" si="0"/>
        <v>25670</v>
      </c>
    </row>
    <row r="13" spans="1:14" ht="21" customHeight="1" thickBot="1">
      <c r="A13" s="88" t="s">
        <v>111</v>
      </c>
      <c r="B13" s="104">
        <f>SUM(B14:B15)</f>
        <v>68409</v>
      </c>
      <c r="C13" s="104">
        <f aca="true" t="shared" si="1" ref="C13:L13">SUM(C14:C15)</f>
        <v>20966</v>
      </c>
      <c r="D13" s="104">
        <f t="shared" si="1"/>
        <v>46414</v>
      </c>
      <c r="E13" s="104">
        <f t="shared" si="1"/>
        <v>250</v>
      </c>
      <c r="F13" s="104"/>
      <c r="G13" s="104">
        <f t="shared" si="1"/>
        <v>58407</v>
      </c>
      <c r="H13" s="104">
        <f t="shared" si="1"/>
        <v>8115</v>
      </c>
      <c r="I13" s="104">
        <f t="shared" si="1"/>
        <v>0</v>
      </c>
      <c r="J13" s="104">
        <f t="shared" si="1"/>
        <v>15763</v>
      </c>
      <c r="K13" s="104">
        <f t="shared" si="1"/>
        <v>0</v>
      </c>
      <c r="L13" s="104">
        <f t="shared" si="1"/>
        <v>5023</v>
      </c>
      <c r="M13" s="104">
        <v>30179</v>
      </c>
      <c r="N13" s="263">
        <f t="shared" si="0"/>
        <v>253526</v>
      </c>
    </row>
    <row r="14" spans="1:14" s="224" customFormat="1" ht="21" customHeight="1" thickBot="1">
      <c r="A14" s="223" t="s">
        <v>322</v>
      </c>
      <c r="B14" s="104">
        <v>54195</v>
      </c>
      <c r="C14" s="104">
        <v>16812</v>
      </c>
      <c r="D14" s="104">
        <v>44563</v>
      </c>
      <c r="E14" s="104">
        <v>250</v>
      </c>
      <c r="F14" s="104"/>
      <c r="G14" s="104">
        <v>58407</v>
      </c>
      <c r="H14" s="105">
        <v>8115</v>
      </c>
      <c r="I14" s="104"/>
      <c r="J14" s="104">
        <v>15763</v>
      </c>
      <c r="K14" s="104"/>
      <c r="L14" s="104">
        <v>5023</v>
      </c>
      <c r="M14" s="104">
        <v>38223</v>
      </c>
      <c r="N14" s="263">
        <f t="shared" si="0"/>
        <v>241351</v>
      </c>
    </row>
    <row r="15" spans="1:14" s="224" customFormat="1" ht="21" customHeight="1" thickBot="1">
      <c r="A15" s="223" t="s">
        <v>323</v>
      </c>
      <c r="B15" s="104">
        <v>14214</v>
      </c>
      <c r="C15" s="104">
        <v>4154</v>
      </c>
      <c r="D15" s="104">
        <v>1851</v>
      </c>
      <c r="E15" s="104"/>
      <c r="F15" s="104"/>
      <c r="G15" s="104"/>
      <c r="H15" s="105"/>
      <c r="I15" s="104"/>
      <c r="J15" s="104"/>
      <c r="K15" s="104"/>
      <c r="L15" s="104"/>
      <c r="M15" s="104"/>
      <c r="N15" s="263">
        <f t="shared" si="0"/>
        <v>20219</v>
      </c>
    </row>
    <row r="16" spans="1:14" ht="21" customHeight="1" thickBot="1">
      <c r="A16" s="88" t="s">
        <v>112</v>
      </c>
      <c r="B16" s="104">
        <v>127547</v>
      </c>
      <c r="C16" s="104">
        <v>44785</v>
      </c>
      <c r="D16" s="104">
        <v>4419</v>
      </c>
      <c r="E16" s="104"/>
      <c r="F16" s="104"/>
      <c r="G16" s="104"/>
      <c r="H16" s="105"/>
      <c r="I16" s="104"/>
      <c r="J16" s="104">
        <v>8096</v>
      </c>
      <c r="K16" s="104"/>
      <c r="L16" s="104"/>
      <c r="M16" s="104"/>
      <c r="N16" s="263">
        <f t="shared" si="0"/>
        <v>184847</v>
      </c>
    </row>
    <row r="17" spans="1:14" ht="21" customHeight="1" thickBot="1">
      <c r="A17" s="88" t="s">
        <v>116</v>
      </c>
      <c r="B17" s="104"/>
      <c r="C17" s="104"/>
      <c r="D17" s="104">
        <v>23683</v>
      </c>
      <c r="E17" s="104"/>
      <c r="F17" s="104"/>
      <c r="G17" s="104"/>
      <c r="H17" s="105"/>
      <c r="I17" s="104"/>
      <c r="J17" s="104"/>
      <c r="K17" s="104"/>
      <c r="L17" s="104"/>
      <c r="M17" s="104"/>
      <c r="N17" s="263">
        <f t="shared" si="0"/>
        <v>23683</v>
      </c>
    </row>
    <row r="18" spans="1:14" ht="21" customHeight="1" thickBot="1">
      <c r="A18" s="88" t="s">
        <v>117</v>
      </c>
      <c r="B18" s="104"/>
      <c r="C18" s="104"/>
      <c r="D18" s="104"/>
      <c r="E18" s="104"/>
      <c r="F18" s="104"/>
      <c r="G18" s="104"/>
      <c r="H18" s="105"/>
      <c r="I18" s="104"/>
      <c r="J18" s="104"/>
      <c r="K18" s="104"/>
      <c r="L18" s="104"/>
      <c r="M18" s="104"/>
      <c r="N18" s="107">
        <f t="shared" si="0"/>
        <v>0</v>
      </c>
    </row>
    <row r="19" spans="1:14" ht="21" customHeight="1" thickBot="1">
      <c r="A19" s="88" t="s">
        <v>113</v>
      </c>
      <c r="B19" s="104"/>
      <c r="C19" s="104"/>
      <c r="D19" s="104"/>
      <c r="E19" s="104"/>
      <c r="F19" s="104"/>
      <c r="G19" s="104"/>
      <c r="H19" s="105"/>
      <c r="I19" s="104"/>
      <c r="J19" s="104"/>
      <c r="K19" s="104">
        <v>59933</v>
      </c>
      <c r="L19" s="104"/>
      <c r="M19" s="104"/>
      <c r="N19" s="263">
        <f t="shared" si="0"/>
        <v>59933</v>
      </c>
    </row>
    <row r="20" spans="1:14" s="262" customFormat="1" ht="21" customHeight="1" thickBot="1">
      <c r="A20" s="259" t="s">
        <v>118</v>
      </c>
      <c r="B20" s="260"/>
      <c r="C20" s="260"/>
      <c r="D20" s="260">
        <v>200</v>
      </c>
      <c r="E20" s="260"/>
      <c r="F20" s="260"/>
      <c r="G20" s="260"/>
      <c r="H20" s="261">
        <v>4300</v>
      </c>
      <c r="I20" s="260"/>
      <c r="J20" s="260">
        <v>500</v>
      </c>
      <c r="K20" s="260"/>
      <c r="L20" s="260"/>
      <c r="M20" s="260"/>
      <c r="N20" s="261">
        <f t="shared" si="0"/>
        <v>5000</v>
      </c>
    </row>
    <row r="21" spans="1:14" s="262" customFormat="1" ht="21" customHeight="1" thickBot="1">
      <c r="A21" s="259" t="s">
        <v>367</v>
      </c>
      <c r="B21" s="260">
        <v>870</v>
      </c>
      <c r="C21" s="260">
        <v>298</v>
      </c>
      <c r="D21" s="260">
        <v>1315</v>
      </c>
      <c r="E21" s="260"/>
      <c r="F21" s="260"/>
      <c r="G21" s="260"/>
      <c r="H21" s="261"/>
      <c r="I21" s="260"/>
      <c r="J21" s="260"/>
      <c r="K21" s="260"/>
      <c r="L21" s="260"/>
      <c r="M21" s="260"/>
      <c r="N21" s="261">
        <f t="shared" si="0"/>
        <v>2483</v>
      </c>
    </row>
    <row r="22" spans="1:14" ht="21" customHeight="1" thickBot="1">
      <c r="A22" s="88" t="s">
        <v>121</v>
      </c>
      <c r="B22" s="104"/>
      <c r="C22" s="104">
        <v>5868</v>
      </c>
      <c r="D22" s="104"/>
      <c r="E22" s="104"/>
      <c r="F22" s="104">
        <v>65197</v>
      </c>
      <c r="G22" s="104"/>
      <c r="H22" s="105"/>
      <c r="I22" s="104"/>
      <c r="J22" s="104"/>
      <c r="K22" s="104"/>
      <c r="L22" s="104"/>
      <c r="M22" s="104"/>
      <c r="N22" s="263">
        <f t="shared" si="0"/>
        <v>71065</v>
      </c>
    </row>
    <row r="23" spans="1:14" ht="21" customHeight="1" thickBot="1">
      <c r="A23" s="88" t="s">
        <v>119</v>
      </c>
      <c r="B23" s="104"/>
      <c r="C23" s="104"/>
      <c r="D23" s="104"/>
      <c r="E23" s="104"/>
      <c r="F23" s="104">
        <v>58590</v>
      </c>
      <c r="G23" s="104"/>
      <c r="H23" s="105"/>
      <c r="I23" s="104"/>
      <c r="J23" s="104"/>
      <c r="K23" s="104"/>
      <c r="L23" s="104"/>
      <c r="M23" s="104"/>
      <c r="N23" s="263">
        <f t="shared" si="0"/>
        <v>58590</v>
      </c>
    </row>
    <row r="24" spans="1:14" ht="21" customHeight="1" thickBot="1">
      <c r="A24" s="88" t="s">
        <v>120</v>
      </c>
      <c r="B24" s="104"/>
      <c r="C24" s="104"/>
      <c r="D24" s="104"/>
      <c r="E24" s="104"/>
      <c r="F24" s="104">
        <v>4377</v>
      </c>
      <c r="G24" s="104"/>
      <c r="H24" s="105"/>
      <c r="I24" s="104"/>
      <c r="J24" s="104"/>
      <c r="K24" s="104"/>
      <c r="L24" s="104"/>
      <c r="M24" s="104"/>
      <c r="N24" s="263">
        <f t="shared" si="0"/>
        <v>4377</v>
      </c>
    </row>
    <row r="25" spans="1:14" ht="21" customHeight="1" thickBot="1">
      <c r="A25" s="88" t="s">
        <v>321</v>
      </c>
      <c r="B25" s="104"/>
      <c r="C25" s="104"/>
      <c r="D25" s="104"/>
      <c r="E25" s="104"/>
      <c r="F25" s="104">
        <v>2340</v>
      </c>
      <c r="G25" s="104"/>
      <c r="H25" s="105"/>
      <c r="I25" s="104"/>
      <c r="J25" s="104"/>
      <c r="K25" s="104"/>
      <c r="L25" s="104"/>
      <c r="M25" s="104"/>
      <c r="N25" s="263">
        <f t="shared" si="0"/>
        <v>2340</v>
      </c>
    </row>
    <row r="26" spans="1:14" ht="21" customHeight="1" thickBot="1">
      <c r="A26" s="88" t="s">
        <v>114</v>
      </c>
      <c r="B26" s="104"/>
      <c r="C26" s="104"/>
      <c r="D26" s="104"/>
      <c r="E26" s="104"/>
      <c r="F26" s="104"/>
      <c r="G26" s="104"/>
      <c r="H26" s="105"/>
      <c r="I26" s="104"/>
      <c r="J26" s="104">
        <v>0</v>
      </c>
      <c r="K26" s="104"/>
      <c r="L26" s="104"/>
      <c r="M26" s="104"/>
      <c r="N26" s="263">
        <f t="shared" si="0"/>
        <v>0</v>
      </c>
    </row>
    <row r="27" spans="1:14" ht="21" customHeight="1" thickBot="1">
      <c r="A27" s="88" t="s">
        <v>133</v>
      </c>
      <c r="B27" s="104"/>
      <c r="C27" s="104"/>
      <c r="D27" s="104">
        <v>600</v>
      </c>
      <c r="E27" s="104"/>
      <c r="F27" s="104"/>
      <c r="G27" s="104"/>
      <c r="H27" s="105">
        <v>1011</v>
      </c>
      <c r="I27" s="104"/>
      <c r="J27" s="104">
        <v>6464</v>
      </c>
      <c r="K27" s="104"/>
      <c r="L27" s="104"/>
      <c r="M27" s="104"/>
      <c r="N27" s="263">
        <f t="shared" si="0"/>
        <v>8075</v>
      </c>
    </row>
    <row r="28" spans="1:14" ht="21" customHeight="1" thickBot="1">
      <c r="A28" s="88" t="s">
        <v>134</v>
      </c>
      <c r="B28" s="104"/>
      <c r="C28" s="104"/>
      <c r="D28" s="104"/>
      <c r="E28" s="104"/>
      <c r="F28" s="104"/>
      <c r="G28" s="104"/>
      <c r="H28" s="105"/>
      <c r="I28" s="104"/>
      <c r="J28" s="104">
        <v>6400</v>
      </c>
      <c r="K28" s="104"/>
      <c r="L28" s="104"/>
      <c r="M28" s="104"/>
      <c r="N28" s="263">
        <f t="shared" si="0"/>
        <v>6400</v>
      </c>
    </row>
    <row r="29" spans="1:14" ht="21" customHeight="1" thickBot="1">
      <c r="A29" s="87" t="s">
        <v>14</v>
      </c>
      <c r="B29" s="108">
        <f>SUM(B10:B28)-B14-B15</f>
        <v>196826</v>
      </c>
      <c r="C29" s="108">
        <f aca="true" t="shared" si="2" ref="C29:H29">SUM(C10:C28)-C14-C15</f>
        <v>71917</v>
      </c>
      <c r="D29" s="108">
        <f t="shared" si="2"/>
        <v>86316</v>
      </c>
      <c r="E29" s="108">
        <f t="shared" si="2"/>
        <v>250</v>
      </c>
      <c r="F29" s="108">
        <f t="shared" si="2"/>
        <v>130504</v>
      </c>
      <c r="G29" s="108">
        <f t="shared" si="2"/>
        <v>58407</v>
      </c>
      <c r="H29" s="108">
        <f t="shared" si="2"/>
        <v>13426</v>
      </c>
      <c r="I29" s="108">
        <f aca="true" t="shared" si="3" ref="I29:N29">SUM(I10:I28)-I14-I15</f>
        <v>21899</v>
      </c>
      <c r="J29" s="108">
        <f t="shared" si="3"/>
        <v>86005</v>
      </c>
      <c r="K29" s="108">
        <f t="shared" si="3"/>
        <v>59933</v>
      </c>
      <c r="L29" s="108">
        <f t="shared" si="3"/>
        <v>5023</v>
      </c>
      <c r="M29" s="108">
        <f t="shared" si="3"/>
        <v>30179</v>
      </c>
      <c r="N29" s="264">
        <f t="shared" si="3"/>
        <v>760685</v>
      </c>
    </row>
    <row r="31" spans="5:14" ht="12.75">
      <c r="E31" s="2"/>
      <c r="F31" s="2"/>
      <c r="N31" s="2"/>
    </row>
    <row r="33" spans="1:8" ht="12.75">
      <c r="A33" s="94"/>
      <c r="B33" s="95"/>
      <c r="C33" s="95"/>
      <c r="D33" s="95"/>
      <c r="E33" s="95"/>
      <c r="F33" s="95"/>
      <c r="G33" s="95"/>
      <c r="H33" s="96"/>
    </row>
    <row r="34" spans="1:8" ht="12.75">
      <c r="A34" s="97"/>
      <c r="B34" s="98"/>
      <c r="C34" s="98"/>
      <c r="D34" s="98"/>
      <c r="E34" s="98"/>
      <c r="F34" s="98"/>
      <c r="G34" s="98"/>
      <c r="H34" s="98"/>
    </row>
    <row r="35" spans="1:8" ht="12.75">
      <c r="A35" s="99"/>
      <c r="B35" s="100"/>
      <c r="C35" s="100"/>
      <c r="D35" s="100"/>
      <c r="E35" s="100"/>
      <c r="F35" s="100"/>
      <c r="G35" s="100"/>
      <c r="H35" s="1"/>
    </row>
    <row r="36" spans="1:8" ht="12.75">
      <c r="A36" s="99"/>
      <c r="B36" s="100"/>
      <c r="C36" s="100"/>
      <c r="D36" s="101"/>
      <c r="E36" s="100"/>
      <c r="F36" s="100"/>
      <c r="G36" s="100"/>
      <c r="H36" s="1"/>
    </row>
    <row r="37" spans="1:8" ht="12.75">
      <c r="A37" s="99"/>
      <c r="B37" s="100"/>
      <c r="C37" s="100"/>
      <c r="D37" s="100"/>
      <c r="E37" s="100"/>
      <c r="F37" s="100"/>
      <c r="G37" s="100"/>
      <c r="H37" s="1"/>
    </row>
    <row r="38" spans="1:8" ht="12.75">
      <c r="A38" s="99"/>
      <c r="B38" s="100"/>
      <c r="C38" s="100"/>
      <c r="D38" s="100"/>
      <c r="E38" s="100"/>
      <c r="F38" s="100"/>
      <c r="G38" s="100"/>
      <c r="H38" s="1"/>
    </row>
    <row r="39" spans="1:8" ht="12.75">
      <c r="A39" s="99"/>
      <c r="B39" s="100"/>
      <c r="C39" s="100"/>
      <c r="D39" s="100"/>
      <c r="E39" s="100"/>
      <c r="F39" s="100"/>
      <c r="G39" s="100"/>
      <c r="H39" s="1"/>
    </row>
    <row r="40" spans="1:8" ht="12.75">
      <c r="A40" s="99"/>
      <c r="B40" s="100"/>
      <c r="C40" s="100"/>
      <c r="D40" s="100"/>
      <c r="E40" s="100"/>
      <c r="F40" s="100"/>
      <c r="G40" s="100"/>
      <c r="H40" s="1"/>
    </row>
    <row r="41" spans="1:8" ht="12.75">
      <c r="A41" s="99"/>
      <c r="B41" s="100"/>
      <c r="C41" s="100"/>
      <c r="D41" s="100"/>
      <c r="E41" s="100"/>
      <c r="F41" s="100"/>
      <c r="G41" s="100"/>
      <c r="H41" s="1"/>
    </row>
    <row r="42" spans="1:8" ht="12.75">
      <c r="A42" s="99"/>
      <c r="B42" s="100"/>
      <c r="C42" s="100"/>
      <c r="D42" s="100"/>
      <c r="E42" s="100"/>
      <c r="F42" s="100"/>
      <c r="G42" s="100"/>
      <c r="H42" s="1"/>
    </row>
    <row r="43" spans="1:8" ht="12.75">
      <c r="A43" s="99"/>
      <c r="B43" s="100"/>
      <c r="C43" s="100"/>
      <c r="D43" s="100"/>
      <c r="E43" s="100"/>
      <c r="F43" s="100"/>
      <c r="G43" s="100"/>
      <c r="H43" s="1"/>
    </row>
    <row r="44" spans="1:8" ht="12.75">
      <c r="A44" s="99"/>
      <c r="B44" s="100"/>
      <c r="C44" s="100"/>
      <c r="D44" s="100"/>
      <c r="E44" s="100"/>
      <c r="F44" s="100"/>
      <c r="G44" s="100"/>
      <c r="H44" s="1"/>
    </row>
    <row r="45" spans="1:8" ht="12.75">
      <c r="A45" s="99"/>
      <c r="B45" s="100"/>
      <c r="C45" s="100"/>
      <c r="D45" s="100"/>
      <c r="E45" s="100"/>
      <c r="F45" s="100"/>
      <c r="G45" s="100"/>
      <c r="H45" s="1"/>
    </row>
    <row r="46" spans="1:9" ht="12.75">
      <c r="A46" s="99"/>
      <c r="B46" s="100"/>
      <c r="C46" s="100"/>
      <c r="D46" s="100"/>
      <c r="E46" s="100"/>
      <c r="F46" s="100"/>
      <c r="G46" s="100"/>
      <c r="H46" s="1"/>
      <c r="I46" s="1"/>
    </row>
    <row r="47" spans="1:8" ht="12.75">
      <c r="A47" s="99"/>
      <c r="B47" s="100"/>
      <c r="C47" s="100"/>
      <c r="D47" s="100"/>
      <c r="E47" s="100"/>
      <c r="F47" s="100"/>
      <c r="G47" s="100"/>
      <c r="H47" s="1"/>
    </row>
    <row r="48" spans="1:8" ht="12.75">
      <c r="A48" s="99"/>
      <c r="B48" s="100"/>
      <c r="C48" s="100"/>
      <c r="D48" s="100"/>
      <c r="E48" s="100"/>
      <c r="F48" s="100"/>
      <c r="G48" s="100"/>
      <c r="H48" s="1"/>
    </row>
    <row r="49" spans="1:8" ht="12.75">
      <c r="A49" s="97"/>
      <c r="B49" s="102"/>
      <c r="C49" s="102"/>
      <c r="D49" s="102"/>
      <c r="E49" s="102"/>
      <c r="F49" s="102"/>
      <c r="G49" s="102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sheetProtection/>
  <mergeCells count="1">
    <mergeCell ref="A3:N3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Header>&amp;R9. sz. melléklet
.../2009. (...) Egyek Önk.</oddHeader>
  </headerFooter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3" customWidth="1"/>
    <col min="2" max="4" width="9.125" style="3" customWidth="1"/>
    <col min="5" max="5" width="29.75390625" style="3" customWidth="1"/>
    <col min="6" max="8" width="9.125" style="3" customWidth="1"/>
  </cols>
  <sheetData>
    <row r="1" ht="12.75">
      <c r="G1" s="4"/>
    </row>
    <row r="2" spans="1:5" ht="12.75">
      <c r="A2" s="6" t="s">
        <v>56</v>
      </c>
      <c r="B2" s="6"/>
      <c r="C2" s="6"/>
      <c r="D2" s="6"/>
      <c r="E2" s="6"/>
    </row>
    <row r="3" spans="1:5" ht="12.75">
      <c r="A3" s="6"/>
      <c r="B3" s="7" t="s">
        <v>385</v>
      </c>
      <c r="C3" s="7"/>
      <c r="D3" s="6"/>
      <c r="E3" s="6"/>
    </row>
    <row r="4" spans="1:4" ht="12.75">
      <c r="A4" s="6"/>
      <c r="B4" s="6"/>
      <c r="D4" s="6"/>
    </row>
    <row r="5" ht="13.5" thickBot="1">
      <c r="G5" s="3" t="s">
        <v>13</v>
      </c>
    </row>
    <row r="6" spans="1:8" ht="12.75">
      <c r="A6" s="18"/>
      <c r="B6" s="8" t="s">
        <v>26</v>
      </c>
      <c r="C6" s="24" t="s">
        <v>55</v>
      </c>
      <c r="D6" s="8" t="s">
        <v>333</v>
      </c>
      <c r="E6" s="18"/>
      <c r="F6" s="8" t="s">
        <v>26</v>
      </c>
      <c r="G6" s="24" t="s">
        <v>55</v>
      </c>
      <c r="H6" s="24" t="s">
        <v>333</v>
      </c>
    </row>
    <row r="7" spans="1:8" ht="12.75">
      <c r="A7" s="19" t="s">
        <v>27</v>
      </c>
      <c r="B7" s="7" t="s">
        <v>50</v>
      </c>
      <c r="C7" s="19" t="s">
        <v>50</v>
      </c>
      <c r="D7" s="7" t="s">
        <v>28</v>
      </c>
      <c r="E7" s="19" t="s">
        <v>29</v>
      </c>
      <c r="F7" s="7" t="s">
        <v>50</v>
      </c>
      <c r="G7" s="19" t="s">
        <v>50</v>
      </c>
      <c r="H7" s="19" t="s">
        <v>28</v>
      </c>
    </row>
    <row r="8" spans="1:8" ht="13.5" thickBot="1">
      <c r="A8" s="20"/>
      <c r="B8" s="25" t="s">
        <v>25</v>
      </c>
      <c r="C8" s="26" t="s">
        <v>25</v>
      </c>
      <c r="D8" s="25" t="s">
        <v>19</v>
      </c>
      <c r="E8" s="26"/>
      <c r="F8" s="25" t="s">
        <v>25</v>
      </c>
      <c r="G8" s="26" t="s">
        <v>25</v>
      </c>
      <c r="H8" s="26" t="s">
        <v>19</v>
      </c>
    </row>
    <row r="9" spans="1:8" ht="12.75">
      <c r="A9" s="9"/>
      <c r="B9" s="27"/>
      <c r="C9" s="28"/>
      <c r="D9" s="29"/>
      <c r="E9" s="19"/>
      <c r="F9" s="28"/>
      <c r="G9" s="28"/>
      <c r="H9" s="18"/>
    </row>
    <row r="10" spans="1:8" ht="12.75">
      <c r="A10" s="135" t="s">
        <v>30</v>
      </c>
      <c r="B10" s="5"/>
      <c r="C10" s="16"/>
      <c r="D10" s="10"/>
      <c r="E10" s="136" t="s">
        <v>2</v>
      </c>
      <c r="F10" s="16"/>
      <c r="G10" s="16"/>
      <c r="H10" s="16"/>
    </row>
    <row r="11" spans="1:8" ht="12.75">
      <c r="A11" s="5" t="s">
        <v>24</v>
      </c>
      <c r="B11" s="17">
        <v>289457</v>
      </c>
      <c r="C11" s="11">
        <v>301137</v>
      </c>
      <c r="D11" s="12">
        <v>329250</v>
      </c>
      <c r="E11" s="11" t="s">
        <v>31</v>
      </c>
      <c r="F11" s="11">
        <v>34093</v>
      </c>
      <c r="G11" s="11">
        <v>30404</v>
      </c>
      <c r="H11" s="11">
        <v>22571</v>
      </c>
    </row>
    <row r="12" spans="1:8" ht="12.75">
      <c r="A12" s="5" t="s">
        <v>90</v>
      </c>
      <c r="B12" s="17">
        <v>90554</v>
      </c>
      <c r="C12" s="11">
        <v>99054</v>
      </c>
      <c r="D12" s="12">
        <v>117724</v>
      </c>
      <c r="E12" s="11" t="s">
        <v>32</v>
      </c>
      <c r="F12" s="11">
        <v>459318</v>
      </c>
      <c r="G12" s="11">
        <v>248013</v>
      </c>
      <c r="H12" s="11">
        <v>248184</v>
      </c>
    </row>
    <row r="13" spans="1:8" ht="12.75">
      <c r="A13" s="5" t="s">
        <v>33</v>
      </c>
      <c r="B13" s="17">
        <v>138081</v>
      </c>
      <c r="C13" s="11">
        <v>127335</v>
      </c>
      <c r="D13" s="12">
        <v>142681</v>
      </c>
      <c r="E13" s="11" t="s">
        <v>34</v>
      </c>
      <c r="F13" s="11">
        <v>286102</v>
      </c>
      <c r="G13" s="11">
        <v>505447</v>
      </c>
      <c r="H13" s="11">
        <v>522115</v>
      </c>
    </row>
    <row r="14" spans="1:8" ht="12.75">
      <c r="A14" s="5" t="s">
        <v>35</v>
      </c>
      <c r="B14" s="17">
        <v>233530</v>
      </c>
      <c r="C14" s="11">
        <v>250</v>
      </c>
      <c r="D14" s="12">
        <v>250</v>
      </c>
      <c r="E14" s="3" t="s">
        <v>193</v>
      </c>
      <c r="F14" s="11">
        <v>26309</v>
      </c>
      <c r="G14" s="11">
        <v>52246</v>
      </c>
      <c r="H14" s="11">
        <v>3420</v>
      </c>
    </row>
    <row r="15" spans="1:8" ht="12.75">
      <c r="A15" s="5" t="s">
        <v>194</v>
      </c>
      <c r="B15" s="17"/>
      <c r="C15" s="11">
        <v>18995</v>
      </c>
      <c r="D15" s="12">
        <v>13911</v>
      </c>
      <c r="E15" s="11" t="s">
        <v>16</v>
      </c>
      <c r="F15" s="11">
        <v>4536</v>
      </c>
      <c r="G15" s="11">
        <v>8331</v>
      </c>
      <c r="H15" s="11"/>
    </row>
    <row r="16" spans="1:8" ht="12.75">
      <c r="A16" s="5" t="s">
        <v>375</v>
      </c>
      <c r="B16" s="17"/>
      <c r="C16" s="11">
        <v>55404</v>
      </c>
      <c r="D16" s="12">
        <v>58407</v>
      </c>
      <c r="E16" s="11" t="s">
        <v>21</v>
      </c>
      <c r="F16" s="11"/>
      <c r="G16" s="11">
        <v>3639</v>
      </c>
      <c r="H16" s="11"/>
    </row>
    <row r="17" spans="1:8" ht="12.75">
      <c r="A17" s="5" t="s">
        <v>36</v>
      </c>
      <c r="B17" s="17">
        <v>91160</v>
      </c>
      <c r="C17" s="11">
        <v>246984</v>
      </c>
      <c r="D17" s="12">
        <v>160861</v>
      </c>
      <c r="E17" s="11" t="s">
        <v>51</v>
      </c>
      <c r="F17" s="11">
        <v>42734</v>
      </c>
      <c r="G17" s="11"/>
      <c r="H17" s="11">
        <v>67522</v>
      </c>
    </row>
    <row r="18" spans="1:8" ht="12.75">
      <c r="A18" s="5" t="s">
        <v>410</v>
      </c>
      <c r="B18" s="17"/>
      <c r="C18" s="11">
        <v>4321</v>
      </c>
      <c r="D18" s="12"/>
      <c r="E18" s="11" t="s">
        <v>411</v>
      </c>
      <c r="F18" s="11"/>
      <c r="G18" s="11">
        <v>10275</v>
      </c>
      <c r="H18" s="11"/>
    </row>
    <row r="19" spans="1:8" ht="12.75">
      <c r="A19" s="5" t="s">
        <v>0</v>
      </c>
      <c r="B19" s="17"/>
      <c r="C19" s="11"/>
      <c r="D19" s="12">
        <v>500</v>
      </c>
      <c r="E19" s="11" t="s">
        <v>383</v>
      </c>
      <c r="F19" s="11"/>
      <c r="G19" s="11">
        <v>1541</v>
      </c>
      <c r="H19" s="11"/>
    </row>
    <row r="20" spans="1:8" ht="12.75">
      <c r="A20" s="5" t="s">
        <v>387</v>
      </c>
      <c r="B20" s="17">
        <v>17279</v>
      </c>
      <c r="C20" s="11">
        <v>2506</v>
      </c>
      <c r="D20" s="12">
        <v>40228</v>
      </c>
      <c r="E20" s="11"/>
      <c r="F20" s="11"/>
      <c r="G20" s="11"/>
      <c r="H20" s="11"/>
    </row>
    <row r="21" spans="1:8" ht="12.75">
      <c r="A21" s="21" t="s">
        <v>37</v>
      </c>
      <c r="B21" s="30">
        <f>SUM(B11:B20)</f>
        <v>860061</v>
      </c>
      <c r="C21" s="22">
        <f>SUM(C11:C20)</f>
        <v>855986</v>
      </c>
      <c r="D21" s="31">
        <f>SUM(D11:D20)</f>
        <v>863812</v>
      </c>
      <c r="E21" s="22" t="s">
        <v>38</v>
      </c>
      <c r="F21" s="22">
        <f>SUM(F11:F20)</f>
        <v>853092</v>
      </c>
      <c r="G21" s="22">
        <f>SUM(G11:G20)</f>
        <v>859896</v>
      </c>
      <c r="H21" s="22">
        <f>SUM(H11:H20)</f>
        <v>863812</v>
      </c>
    </row>
    <row r="22" spans="1:8" ht="12.75">
      <c r="A22" s="5"/>
      <c r="B22" s="17"/>
      <c r="C22" s="11"/>
      <c r="D22" s="12"/>
      <c r="E22" s="11"/>
      <c r="F22" s="11"/>
      <c r="G22" s="11"/>
      <c r="H22" s="11"/>
    </row>
    <row r="23" spans="1:8" ht="12.75">
      <c r="A23" s="135" t="s">
        <v>39</v>
      </c>
      <c r="B23" s="17"/>
      <c r="C23" s="11"/>
      <c r="D23" s="12"/>
      <c r="E23" s="137" t="s">
        <v>40</v>
      </c>
      <c r="F23" s="11"/>
      <c r="G23" s="11"/>
      <c r="H23" s="11"/>
    </row>
    <row r="24" spans="1:8" ht="12.75">
      <c r="A24" s="135"/>
      <c r="B24" s="17"/>
      <c r="C24" s="11"/>
      <c r="D24" s="12"/>
      <c r="E24" s="248" t="s">
        <v>335</v>
      </c>
      <c r="F24" s="11">
        <v>676</v>
      </c>
      <c r="G24" s="11">
        <v>80</v>
      </c>
      <c r="H24" s="11"/>
    </row>
    <row r="25" spans="1:8" ht="12.75">
      <c r="A25" s="5" t="s">
        <v>52</v>
      </c>
      <c r="B25" s="17">
        <v>95206</v>
      </c>
      <c r="C25" s="11">
        <v>136184</v>
      </c>
      <c r="D25" s="12">
        <v>113789</v>
      </c>
      <c r="E25" s="11" t="s">
        <v>41</v>
      </c>
      <c r="F25" s="11">
        <v>44658</v>
      </c>
      <c r="G25" s="11">
        <v>61711</v>
      </c>
      <c r="H25" s="11">
        <v>26573</v>
      </c>
    </row>
    <row r="26" spans="1:8" ht="12.75">
      <c r="A26" s="5" t="s">
        <v>195</v>
      </c>
      <c r="B26" s="17">
        <v>4226</v>
      </c>
      <c r="C26" s="11">
        <v>10975</v>
      </c>
      <c r="D26" s="12">
        <v>21899</v>
      </c>
      <c r="E26" s="11" t="s">
        <v>43</v>
      </c>
      <c r="F26" s="11">
        <v>6771</v>
      </c>
      <c r="G26" s="11">
        <v>175</v>
      </c>
      <c r="H26" s="11"/>
    </row>
    <row r="27" spans="1:8" ht="12.75">
      <c r="A27" s="5" t="s">
        <v>153</v>
      </c>
      <c r="B27" s="17">
        <v>25302</v>
      </c>
      <c r="C27" s="11"/>
      <c r="D27" s="12"/>
      <c r="E27" s="11" t="s">
        <v>44</v>
      </c>
      <c r="F27" s="11"/>
      <c r="G27" s="11">
        <v>43</v>
      </c>
      <c r="H27" s="11">
        <v>50</v>
      </c>
    </row>
    <row r="28" spans="1:8" ht="12.75">
      <c r="A28" s="5" t="s">
        <v>42</v>
      </c>
      <c r="B28" s="17"/>
      <c r="C28" s="11">
        <v>42</v>
      </c>
      <c r="D28" s="12"/>
      <c r="E28" s="11" t="s">
        <v>20</v>
      </c>
      <c r="F28" s="11"/>
      <c r="G28" s="11">
        <v>26365</v>
      </c>
      <c r="H28" s="11">
        <v>127772</v>
      </c>
    </row>
    <row r="29" spans="1:8" ht="12.75">
      <c r="A29" s="5" t="s">
        <v>196</v>
      </c>
      <c r="B29" s="17"/>
      <c r="C29" s="11">
        <v>19108</v>
      </c>
      <c r="D29" s="12">
        <v>19705</v>
      </c>
      <c r="E29" s="14" t="s">
        <v>149</v>
      </c>
      <c r="F29" s="11">
        <v>61360</v>
      </c>
      <c r="G29" s="11">
        <v>1686</v>
      </c>
      <c r="H29" s="11">
        <v>10458</v>
      </c>
    </row>
    <row r="30" spans="1:8" ht="12.75">
      <c r="A30" s="5" t="s">
        <v>197</v>
      </c>
      <c r="B30" s="17"/>
      <c r="C30" s="11">
        <v>6716</v>
      </c>
      <c r="D30" s="12">
        <v>5023</v>
      </c>
      <c r="E30" s="11" t="s">
        <v>53</v>
      </c>
      <c r="F30" s="11">
        <v>784</v>
      </c>
      <c r="G30" s="11">
        <v>9542</v>
      </c>
      <c r="H30" s="11">
        <v>2623</v>
      </c>
    </row>
    <row r="31" spans="1:8" ht="12.75">
      <c r="A31" s="5" t="s">
        <v>97</v>
      </c>
      <c r="B31" s="17"/>
      <c r="C31" s="11"/>
      <c r="D31" s="12">
        <v>29679</v>
      </c>
      <c r="E31" s="11" t="s">
        <v>54</v>
      </c>
      <c r="F31" s="11">
        <v>25076</v>
      </c>
      <c r="G31" s="11">
        <v>48408</v>
      </c>
      <c r="H31" s="11"/>
    </row>
    <row r="32" spans="1:8" ht="12.75">
      <c r="A32" s="5"/>
      <c r="B32" s="17"/>
      <c r="C32" s="11"/>
      <c r="D32" s="12"/>
      <c r="E32" s="11" t="s">
        <v>334</v>
      </c>
      <c r="F32" s="11"/>
      <c r="G32" s="11"/>
      <c r="H32" s="11"/>
    </row>
    <row r="33" spans="1:8" ht="12.75">
      <c r="A33" s="5"/>
      <c r="B33" s="17"/>
      <c r="C33" s="11"/>
      <c r="D33" s="12"/>
      <c r="E33" s="11" t="s">
        <v>327</v>
      </c>
      <c r="F33" s="11">
        <v>49784</v>
      </c>
      <c r="G33" s="11">
        <v>22398</v>
      </c>
      <c r="H33" s="11">
        <v>22619</v>
      </c>
    </row>
    <row r="34" spans="1:8" ht="12.75">
      <c r="A34" s="5"/>
      <c r="B34" s="17"/>
      <c r="C34" s="11"/>
      <c r="D34" s="12"/>
      <c r="E34" s="11"/>
      <c r="F34" s="11"/>
      <c r="G34" s="11"/>
      <c r="H34" s="11"/>
    </row>
    <row r="35" spans="1:8" ht="12.75">
      <c r="A35" s="5"/>
      <c r="B35" s="17"/>
      <c r="C35" s="11"/>
      <c r="D35" s="12"/>
      <c r="E35" s="11"/>
      <c r="F35" s="11"/>
      <c r="G35" s="11"/>
      <c r="H35" s="11"/>
    </row>
    <row r="36" spans="1:8" ht="12.75">
      <c r="A36" s="21" t="s">
        <v>45</v>
      </c>
      <c r="B36" s="30">
        <f>SUM(B25:B35)</f>
        <v>124734</v>
      </c>
      <c r="C36" s="22">
        <f>SUM(C25:C35)</f>
        <v>173025</v>
      </c>
      <c r="D36" s="31">
        <f>SUM(D25:D35)</f>
        <v>190095</v>
      </c>
      <c r="E36" s="22" t="s">
        <v>46</v>
      </c>
      <c r="F36" s="22">
        <f>SUM(F24:F35)</f>
        <v>189109</v>
      </c>
      <c r="G36" s="22">
        <f>SUM(G24:G35)</f>
        <v>170408</v>
      </c>
      <c r="H36" s="22">
        <f>SUM(H25:H35)</f>
        <v>190095</v>
      </c>
    </row>
    <row r="37" spans="1:8" ht="12.75">
      <c r="A37" s="5"/>
      <c r="B37" s="17"/>
      <c r="C37" s="11"/>
      <c r="D37" s="12"/>
      <c r="E37" s="11"/>
      <c r="F37" s="23"/>
      <c r="G37" s="23"/>
      <c r="H37" s="23"/>
    </row>
    <row r="38" spans="1:8" ht="13.5" thickBot="1">
      <c r="A38" s="13" t="s">
        <v>47</v>
      </c>
      <c r="B38" s="32">
        <f>SUM(B21+B36)</f>
        <v>984795</v>
      </c>
      <c r="C38" s="33">
        <f>C21+C36</f>
        <v>1029011</v>
      </c>
      <c r="D38" s="15">
        <f>SUM(D21+D36)</f>
        <v>1053907</v>
      </c>
      <c r="E38" s="33" t="s">
        <v>47</v>
      </c>
      <c r="F38" s="33">
        <f>SUM(F21+F36)</f>
        <v>1042201</v>
      </c>
      <c r="G38" s="33">
        <f>SUM(G21+G36)</f>
        <v>1030304</v>
      </c>
      <c r="H38" s="33">
        <f>SUM(H21+H36)</f>
        <v>1053907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&amp;R11. sz. melléklet
.../2009.(...)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E40"/>
  <sheetViews>
    <sheetView zoomScalePageLayoutView="0" workbookViewId="0" topLeftCell="A1">
      <selection activeCell="B1" sqref="B1:E1"/>
    </sheetView>
  </sheetViews>
  <sheetFormatPr defaultColWidth="9.00390625" defaultRowHeight="12.75"/>
  <cols>
    <col min="2" max="2" width="41.75390625" style="0" customWidth="1"/>
    <col min="3" max="5" width="33.75390625" style="0" customWidth="1"/>
  </cols>
  <sheetData>
    <row r="1" spans="2:5" ht="18">
      <c r="B1" s="341" t="s">
        <v>135</v>
      </c>
      <c r="C1" s="341"/>
      <c r="D1" s="341"/>
      <c r="E1" s="341"/>
    </row>
    <row r="2" spans="2:5" ht="18">
      <c r="B2" s="341" t="s">
        <v>368</v>
      </c>
      <c r="C2" s="341"/>
      <c r="D2" s="341"/>
      <c r="E2" s="341"/>
    </row>
    <row r="3" spans="2:5" ht="13.5" thickBot="1">
      <c r="B3" s="77"/>
      <c r="C3" s="77"/>
      <c r="D3" s="77"/>
      <c r="E3" s="77"/>
    </row>
    <row r="4" spans="2:5" ht="16.5" thickBot="1">
      <c r="B4" s="109" t="s">
        <v>1</v>
      </c>
      <c r="C4" s="109" t="s">
        <v>136</v>
      </c>
      <c r="D4" s="109" t="s">
        <v>137</v>
      </c>
      <c r="E4" s="109" t="s">
        <v>369</v>
      </c>
    </row>
    <row r="5" spans="2:5" ht="16.5" thickBot="1">
      <c r="B5" s="344" t="s">
        <v>138</v>
      </c>
      <c r="C5" s="344"/>
      <c r="D5" s="344"/>
      <c r="E5" s="344"/>
    </row>
    <row r="6" spans="2:5" ht="12.75">
      <c r="B6" s="110" t="s">
        <v>139</v>
      </c>
      <c r="C6" s="111">
        <v>22571</v>
      </c>
      <c r="D6" s="111">
        <v>23607</v>
      </c>
      <c r="E6" s="112">
        <v>25024</v>
      </c>
    </row>
    <row r="7" spans="2:5" ht="12.75">
      <c r="B7" s="113" t="s">
        <v>140</v>
      </c>
      <c r="C7" s="114">
        <v>248184</v>
      </c>
      <c r="D7" s="114">
        <v>284344</v>
      </c>
      <c r="E7" s="115">
        <v>305518</v>
      </c>
    </row>
    <row r="8" spans="2:5" ht="12.75">
      <c r="B8" s="113" t="s">
        <v>141</v>
      </c>
      <c r="C8" s="114">
        <v>522115</v>
      </c>
      <c r="D8" s="114">
        <v>566433</v>
      </c>
      <c r="E8" s="115">
        <v>593677</v>
      </c>
    </row>
    <row r="9" spans="2:5" ht="12.75">
      <c r="B9" s="113" t="s">
        <v>142</v>
      </c>
      <c r="C9" s="114">
        <v>3420</v>
      </c>
      <c r="D9" s="114">
        <v>2477</v>
      </c>
      <c r="E9" s="115">
        <v>2626</v>
      </c>
    </row>
    <row r="10" spans="2:5" ht="13.5" thickBot="1">
      <c r="B10" s="116" t="s">
        <v>402</v>
      </c>
      <c r="C10" s="117">
        <v>67522</v>
      </c>
      <c r="D10" s="117">
        <v>50831</v>
      </c>
      <c r="E10" s="118">
        <v>23582</v>
      </c>
    </row>
    <row r="11" spans="2:5" ht="15.75" thickBot="1">
      <c r="B11" s="119" t="s">
        <v>143</v>
      </c>
      <c r="C11" s="120">
        <f>SUM(C6:C10)</f>
        <v>863812</v>
      </c>
      <c r="D11" s="120">
        <f>SUM(D6:D10)</f>
        <v>927692</v>
      </c>
      <c r="E11" s="120">
        <f>SUM(E6:E10)</f>
        <v>950427</v>
      </c>
    </row>
    <row r="12" spans="2:5" ht="12.75">
      <c r="B12" s="110" t="s">
        <v>24</v>
      </c>
      <c r="C12" s="111">
        <v>329250</v>
      </c>
      <c r="D12" s="111">
        <v>338618</v>
      </c>
      <c r="E12" s="112">
        <v>348777</v>
      </c>
    </row>
    <row r="13" spans="2:5" ht="12.75">
      <c r="B13" s="113" t="s">
        <v>90</v>
      </c>
      <c r="C13" s="114">
        <v>117724</v>
      </c>
      <c r="D13" s="114">
        <v>121092</v>
      </c>
      <c r="E13" s="115">
        <v>124725</v>
      </c>
    </row>
    <row r="14" spans="2:5" ht="12.75">
      <c r="B14" s="113" t="s">
        <v>33</v>
      </c>
      <c r="C14" s="114">
        <v>142681</v>
      </c>
      <c r="D14" s="114">
        <v>149495</v>
      </c>
      <c r="E14" s="115">
        <v>153980</v>
      </c>
    </row>
    <row r="15" spans="2:5" ht="12.75">
      <c r="B15" s="113" t="s">
        <v>144</v>
      </c>
      <c r="C15" s="114">
        <v>58407</v>
      </c>
      <c r="D15" s="114">
        <v>60159</v>
      </c>
      <c r="E15" s="115">
        <v>61964</v>
      </c>
    </row>
    <row r="16" spans="2:5" ht="12.75">
      <c r="B16" s="113" t="s">
        <v>145</v>
      </c>
      <c r="C16" s="114">
        <v>13911</v>
      </c>
      <c r="D16" s="114">
        <v>14328</v>
      </c>
      <c r="E16" s="115">
        <v>14758</v>
      </c>
    </row>
    <row r="17" spans="2:5" ht="12.75">
      <c r="B17" s="113" t="s">
        <v>146</v>
      </c>
      <c r="C17" s="114">
        <v>250</v>
      </c>
      <c r="D17" s="114">
        <v>250</v>
      </c>
      <c r="E17" s="115">
        <v>250</v>
      </c>
    </row>
    <row r="18" spans="2:5" ht="12.75">
      <c r="B18" s="113" t="s">
        <v>370</v>
      </c>
      <c r="C18" s="114">
        <v>160861</v>
      </c>
      <c r="D18" s="114">
        <v>176947</v>
      </c>
      <c r="E18" s="115">
        <v>194642</v>
      </c>
    </row>
    <row r="19" spans="2:5" ht="12.75">
      <c r="B19" s="116" t="s">
        <v>15</v>
      </c>
      <c r="C19" s="117">
        <v>500</v>
      </c>
      <c r="D19" s="117">
        <v>500</v>
      </c>
      <c r="E19" s="118">
        <v>500</v>
      </c>
    </row>
    <row r="20" spans="2:5" ht="15.75" customHeight="1" thickBot="1">
      <c r="B20" s="123" t="s">
        <v>329</v>
      </c>
      <c r="C20" s="124">
        <v>40228</v>
      </c>
      <c r="D20" s="124">
        <v>66303</v>
      </c>
      <c r="E20" s="125">
        <v>50831</v>
      </c>
    </row>
    <row r="21" spans="2:5" ht="15.75" thickBot="1">
      <c r="B21" s="119" t="s">
        <v>93</v>
      </c>
      <c r="C21" s="120">
        <f>SUM(C12:C20)</f>
        <v>863812</v>
      </c>
      <c r="D21" s="120">
        <f>SUM(D12:D20)</f>
        <v>927692</v>
      </c>
      <c r="E21" s="120">
        <f>SUM(E12:E20)</f>
        <v>950427</v>
      </c>
    </row>
    <row r="22" spans="2:5" ht="16.5" thickBot="1">
      <c r="B22" s="344" t="s">
        <v>147</v>
      </c>
      <c r="C22" s="344"/>
      <c r="D22" s="344"/>
      <c r="E22" s="344"/>
    </row>
    <row r="23" spans="2:5" ht="12.75">
      <c r="B23" s="113" t="s">
        <v>371</v>
      </c>
      <c r="C23" s="114">
        <v>22619</v>
      </c>
      <c r="D23" s="114">
        <v>22619</v>
      </c>
      <c r="E23" s="115">
        <v>22619</v>
      </c>
    </row>
    <row r="24" spans="2:5" ht="12.75">
      <c r="B24" s="113" t="s">
        <v>148</v>
      </c>
      <c r="C24" s="114">
        <v>26573</v>
      </c>
      <c r="D24" s="114">
        <v>44850</v>
      </c>
      <c r="E24" s="115">
        <v>45418</v>
      </c>
    </row>
    <row r="25" spans="2:5" ht="12.75">
      <c r="B25" s="113" t="s">
        <v>149</v>
      </c>
      <c r="C25" s="114">
        <v>10458</v>
      </c>
      <c r="D25" s="114">
        <v>27936</v>
      </c>
      <c r="E25" s="115">
        <v>28168</v>
      </c>
    </row>
    <row r="26" spans="2:5" ht="12.75">
      <c r="B26" s="116" t="s">
        <v>159</v>
      </c>
      <c r="C26" s="117">
        <v>2623</v>
      </c>
      <c r="D26" s="117">
        <v>500</v>
      </c>
      <c r="E26" s="118">
        <v>700</v>
      </c>
    </row>
    <row r="27" spans="2:5" ht="12.75">
      <c r="B27" s="116" t="s">
        <v>21</v>
      </c>
      <c r="C27" s="117">
        <v>0</v>
      </c>
      <c r="D27" s="117"/>
      <c r="E27" s="118"/>
    </row>
    <row r="28" spans="2:5" ht="12.75">
      <c r="B28" s="113" t="s">
        <v>22</v>
      </c>
      <c r="C28" s="114">
        <v>127772</v>
      </c>
      <c r="D28" s="114">
        <v>10300</v>
      </c>
      <c r="E28" s="115">
        <v>10300</v>
      </c>
    </row>
    <row r="29" spans="2:5" ht="13.5" thickBot="1">
      <c r="B29" s="123" t="s">
        <v>158</v>
      </c>
      <c r="C29" s="124">
        <v>50</v>
      </c>
      <c r="D29" s="124">
        <v>70</v>
      </c>
      <c r="E29" s="125">
        <v>90</v>
      </c>
    </row>
    <row r="30" spans="2:5" ht="15.75" thickBot="1">
      <c r="B30" s="119" t="s">
        <v>150</v>
      </c>
      <c r="C30" s="120">
        <f>SUM(C23:C29)</f>
        <v>190095</v>
      </c>
      <c r="D30" s="120">
        <f>SUM(D23:D28)</f>
        <v>106205</v>
      </c>
      <c r="E30" s="120">
        <f>SUM(E23:E28)</f>
        <v>107205</v>
      </c>
    </row>
    <row r="31" spans="2:5" ht="12.75">
      <c r="B31" s="110" t="s">
        <v>160</v>
      </c>
      <c r="C31" s="111">
        <v>113789</v>
      </c>
      <c r="D31" s="111">
        <v>75000</v>
      </c>
      <c r="E31" s="112">
        <v>75000</v>
      </c>
    </row>
    <row r="32" spans="2:5" ht="12.75">
      <c r="B32" s="113" t="s">
        <v>151</v>
      </c>
      <c r="C32" s="114">
        <v>21899</v>
      </c>
      <c r="D32" s="114">
        <v>5000</v>
      </c>
      <c r="E32" s="115">
        <v>5000</v>
      </c>
    </row>
    <row r="33" spans="2:5" ht="12.75">
      <c r="B33" s="113" t="s">
        <v>152</v>
      </c>
      <c r="C33" s="114"/>
      <c r="D33" s="114"/>
      <c r="E33" s="115"/>
    </row>
    <row r="34" spans="2:5" ht="12.75">
      <c r="B34" s="113" t="s">
        <v>153</v>
      </c>
      <c r="C34" s="114"/>
      <c r="D34" s="114"/>
      <c r="E34" s="115"/>
    </row>
    <row r="35" spans="2:5" ht="12.75">
      <c r="B35" s="113" t="s">
        <v>154</v>
      </c>
      <c r="C35" s="114">
        <v>19705</v>
      </c>
      <c r="D35" s="114">
        <v>18205</v>
      </c>
      <c r="E35" s="115">
        <v>18205</v>
      </c>
    </row>
    <row r="36" spans="2:5" ht="12.75">
      <c r="B36" s="113" t="s">
        <v>155</v>
      </c>
      <c r="C36" s="114">
        <v>5023</v>
      </c>
      <c r="D36" s="114">
        <v>8000</v>
      </c>
      <c r="E36" s="115">
        <v>9000</v>
      </c>
    </row>
    <row r="37" spans="2:5" ht="13.5" thickBot="1">
      <c r="B37" s="116" t="s">
        <v>97</v>
      </c>
      <c r="C37" s="117">
        <v>29679</v>
      </c>
      <c r="D37" s="117"/>
      <c r="E37" s="118"/>
    </row>
    <row r="38" spans="2:5" ht="15.75" thickBot="1">
      <c r="B38" s="119" t="s">
        <v>156</v>
      </c>
      <c r="C38" s="120">
        <f>SUM(C31:C37)</f>
        <v>190095</v>
      </c>
      <c r="D38" s="120">
        <f>SUM(D31:D37)</f>
        <v>106205</v>
      </c>
      <c r="E38" s="120">
        <f>SUM(E31:E37)</f>
        <v>107205</v>
      </c>
    </row>
    <row r="39" spans="2:5" ht="16.5" thickBot="1">
      <c r="B39" s="121" t="s">
        <v>18</v>
      </c>
      <c r="C39" s="122">
        <f>SUM(C11+C30)</f>
        <v>1053907</v>
      </c>
      <c r="D39" s="122">
        <f>SUM(D11+D30)</f>
        <v>1033897</v>
      </c>
      <c r="E39" s="122">
        <f>SUM(E11+E30)</f>
        <v>1057632</v>
      </c>
    </row>
    <row r="40" spans="2:5" ht="16.5" thickBot="1">
      <c r="B40" s="121" t="s">
        <v>157</v>
      </c>
      <c r="C40" s="122">
        <f>SUM(C21+C38)</f>
        <v>1053907</v>
      </c>
      <c r="D40" s="122">
        <f>SUM(D21+D38)</f>
        <v>1033897</v>
      </c>
      <c r="E40" s="122">
        <f>SUM(E21+E38)</f>
        <v>1057632</v>
      </c>
    </row>
  </sheetData>
  <sheetProtection/>
  <mergeCells count="4">
    <mergeCell ref="B1:E1"/>
    <mergeCell ref="B2:E2"/>
    <mergeCell ref="B5:E5"/>
    <mergeCell ref="B22:E22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&amp;R12. sz melléklet
.../2009.(...) Egyek Önk.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Bódi István</cp:lastModifiedBy>
  <cp:lastPrinted>2009-07-09T11:21:06Z</cp:lastPrinted>
  <dcterms:created xsi:type="dcterms:W3CDTF">1999-11-19T07:39:00Z</dcterms:created>
  <dcterms:modified xsi:type="dcterms:W3CDTF">2011-08-14T18:32:34Z</dcterms:modified>
  <cp:category/>
  <cp:version/>
  <cp:contentType/>
  <cp:contentStatus/>
</cp:coreProperties>
</file>