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16" windowWidth="15480" windowHeight="8220" tabRatio="599" activeTab="0"/>
  </bookViews>
  <sheets>
    <sheet name="bevétel 2.m. " sheetId="1" r:id="rId1"/>
    <sheet name="Bevétel Önkormányzat 2.1 " sheetId="2" r:id="rId2"/>
    <sheet name="Bev.Önkorm.köt.fel.2.1)a " sheetId="3" r:id="rId3"/>
    <sheet name="Bev.Önkor.önként váll.fel.2.1)b" sheetId="4" r:id="rId4"/>
    <sheet name="Bevétel Polg.Hivatal 2.2 " sheetId="5" r:id="rId5"/>
    <sheet name="Bev.Polg.Hiv.Köt.fel.2.2)a" sheetId="6" r:id="rId6"/>
    <sheet name="Bevétel Könyvtár-Műv.h. 2.3. " sheetId="7" r:id="rId7"/>
    <sheet name="Bev.Könyvt.Műv.h.köt.fel.2.3)a" sheetId="8" r:id="rId8"/>
    <sheet name="Kiadások3" sheetId="9" r:id="rId9"/>
    <sheet name="önkormányzat kiadásai 3.1. " sheetId="10" r:id="rId10"/>
    <sheet name="önkorm.köt.fel.3.1)a" sheetId="11" r:id="rId11"/>
    <sheet name="Önkorm.Önként váll.fel.3.1)b" sheetId="12" r:id="rId12"/>
    <sheet name="Polg.Hivatal kiadásai 3.2" sheetId="13" r:id="rId13"/>
    <sheet name="Polg.Hiv.köt.fel.3.2)a" sheetId="14" r:id="rId14"/>
    <sheet name="Könyvtár és Műv.H. kiadásai 3.3" sheetId="15" r:id="rId15"/>
    <sheet name="Könyvt.Műv.H.köt.fel.3.3)a" sheetId="16" r:id="rId16"/>
    <sheet name="Működési kiadások4" sheetId="17" r:id="rId17"/>
    <sheet name="Felhalmozás5." sheetId="18" r:id="rId18"/>
    <sheet name="Mérleg7 " sheetId="19" r:id="rId19"/>
    <sheet name="Előirányzat felh.8" sheetId="20" r:id="rId20"/>
    <sheet name="mérleg 3 éves 10.m." sheetId="21" r:id="rId21"/>
    <sheet name="Munka1" sheetId="22" r:id="rId22"/>
  </sheets>
  <definedNames>
    <definedName name="_xlnm.Print_Area" localSheetId="7">'Bev.Könyvt.Műv.h.köt.fel.2.3)a'!$A$1:$J$12</definedName>
    <definedName name="_xlnm.Print_Area" localSheetId="2">'Bev.Önkorm.köt.fel.2.1)a '!$A$1:$K$27</definedName>
    <definedName name="_xlnm.Print_Area" localSheetId="5">'Bev.Polg.Hiv.Köt.fel.2.2)a'!$A$1:$J$13</definedName>
    <definedName name="_xlnm.Print_Area" localSheetId="0">'bevétel 2.m. '!$A$1:$E$40</definedName>
    <definedName name="_xlnm.Print_Area" localSheetId="4">'Bevétel Polg.Hivatal 2.2 '!$A$1:$J$13</definedName>
    <definedName name="_xlnm.Print_Area" localSheetId="8">'Kiadások3'!$A$1:$F$28</definedName>
    <definedName name="_xlnm.Print_Area" localSheetId="20">'mérleg 3 éves 10.m.'!$A$1:$F$28</definedName>
    <definedName name="_xlnm.Print_Area" localSheetId="10">'önkorm.köt.fel.3.1)a'!$A$1:$Q$46</definedName>
    <definedName name="_xlnm.Print_Area" localSheetId="11">'Önkorm.Önként váll.fel.3.1)b'!$A$1:$M$16</definedName>
    <definedName name="_xlnm.Print_Area" localSheetId="9">'önkormányzat kiadásai 3.1. '!$A$1:$M$47</definedName>
    <definedName name="_xlnm.Print_Area" localSheetId="13">'Polg.Hiv.köt.fel.3.2)a'!$A$1:$M$15</definedName>
    <definedName name="_xlnm.Print_Area" localSheetId="12">'Polg.Hivatal kiadásai 3.2'!$A$1:$M$15</definedName>
  </definedNames>
  <calcPr fullCalcOnLoad="1"/>
</workbook>
</file>

<file path=xl/sharedStrings.xml><?xml version="1.0" encoding="utf-8"?>
<sst xmlns="http://schemas.openxmlformats.org/spreadsheetml/2006/main" count="946" uniqueCount="370">
  <si>
    <t>Megnevezés</t>
  </si>
  <si>
    <t>Működési bevételek</t>
  </si>
  <si>
    <t>1.</t>
  </si>
  <si>
    <t>10.</t>
  </si>
  <si>
    <t>4.</t>
  </si>
  <si>
    <t>7.</t>
  </si>
  <si>
    <t>2.</t>
  </si>
  <si>
    <t>5.</t>
  </si>
  <si>
    <t>9.</t>
  </si>
  <si>
    <t>11.</t>
  </si>
  <si>
    <t>3.</t>
  </si>
  <si>
    <t>6.</t>
  </si>
  <si>
    <t>adatok ezer forintban</t>
  </si>
  <si>
    <t>8.</t>
  </si>
  <si>
    <t>Összesen:</t>
  </si>
  <si>
    <t>előirányzat</t>
  </si>
  <si>
    <t>21.</t>
  </si>
  <si>
    <t>13.</t>
  </si>
  <si>
    <t>Kiadások</t>
  </si>
  <si>
    <t>Bevételek</t>
  </si>
  <si>
    <t>Müködési kiadások</t>
  </si>
  <si>
    <t>Müködési kiadás összesen:</t>
  </si>
  <si>
    <t>Müködési bevétel összesen:</t>
  </si>
  <si>
    <t>Felhalmozási kiadások</t>
  </si>
  <si>
    <t>Felhalmozási bevételek</t>
  </si>
  <si>
    <t>Felhalmozási kiadás összesen:</t>
  </si>
  <si>
    <t>Felhalmozási bevétel összesen:</t>
  </si>
  <si>
    <t>M i n d ö s s z e s e n  :</t>
  </si>
  <si>
    <t>Összesen</t>
  </si>
  <si>
    <t>12.</t>
  </si>
  <si>
    <t xml:space="preserve">                                              Egyek Nagyközség Önkormányzat működési és felhalmozási célú bevételeinek és kiadásainak </t>
  </si>
  <si>
    <t>Egyek Nagyközség Önkormányzat és költségvetési szervei bevételei forrásonként, főbb jogcím-csoportonkénti részletezettségben.</t>
  </si>
  <si>
    <t xml:space="preserve">adatok ezer forintban </t>
  </si>
  <si>
    <t xml:space="preserve">Kiemelt előirányzatok </t>
  </si>
  <si>
    <t xml:space="preserve">Összesen </t>
  </si>
  <si>
    <t>Működési kiadások összesen</t>
  </si>
  <si>
    <t>Költségvetési létszámkeret.</t>
  </si>
  <si>
    <t xml:space="preserve">Kiadások összesen: </t>
  </si>
  <si>
    <t>Balmazújvárosi többcélú társulás</t>
  </si>
  <si>
    <t xml:space="preserve">   ebből: közcélú, közhasznú</t>
  </si>
  <si>
    <t>Egyek Nagyközség Önkormányzat Felújítási kiadásai célonként.</t>
  </si>
  <si>
    <t>Felújítási cél megnevezése</t>
  </si>
  <si>
    <t xml:space="preserve">ezer forintban </t>
  </si>
  <si>
    <t>Feladat megnevezése</t>
  </si>
  <si>
    <t>Előirányzat</t>
  </si>
  <si>
    <t>jan.</t>
  </si>
  <si>
    <t>febr.</t>
  </si>
  <si>
    <t>márc.</t>
  </si>
  <si>
    <t>ápr.</t>
  </si>
  <si>
    <t>máj.</t>
  </si>
  <si>
    <t>jun.</t>
  </si>
  <si>
    <t>júl.</t>
  </si>
  <si>
    <t>aug.</t>
  </si>
  <si>
    <t>szept.</t>
  </si>
  <si>
    <t>okt.</t>
  </si>
  <si>
    <t>nov.</t>
  </si>
  <si>
    <t>dec.</t>
  </si>
  <si>
    <t>BEVÉTELEK</t>
  </si>
  <si>
    <t>BEVÉTEL ÖSSZESEN</t>
  </si>
  <si>
    <t>KIADÁSOK</t>
  </si>
  <si>
    <t>KIADÁS ÖSSZESEN</t>
  </si>
  <si>
    <t>B E V É T E L E K</t>
  </si>
  <si>
    <t>Sor-
szám</t>
  </si>
  <si>
    <t>Bevételi jogcím</t>
  </si>
  <si>
    <t>K I A D Á S O K</t>
  </si>
  <si>
    <t>Sor-szám</t>
  </si>
  <si>
    <t>Kiadási jogcímek</t>
  </si>
  <si>
    <t>14.</t>
  </si>
  <si>
    <t>16.</t>
  </si>
  <si>
    <t>17.</t>
  </si>
  <si>
    <t>15.</t>
  </si>
  <si>
    <t>18.</t>
  </si>
  <si>
    <t>19.</t>
  </si>
  <si>
    <t>20.</t>
  </si>
  <si>
    <t>22.</t>
  </si>
  <si>
    <t>23.</t>
  </si>
  <si>
    <t>24.</t>
  </si>
  <si>
    <t>Egyek Nagyközség Önkormányzat Felhalmozási kiadásai feladatonként</t>
  </si>
  <si>
    <t>Tárkányi Béla Könyvtár és Művelődési Ház összesen:</t>
  </si>
  <si>
    <t>Önkormányzati lakás felújítás</t>
  </si>
  <si>
    <t>25.</t>
  </si>
  <si>
    <t>26.</t>
  </si>
  <si>
    <t>1. Önkormányzat</t>
  </si>
  <si>
    <t>2. Polgármesteri Hivatal</t>
  </si>
  <si>
    <t>Önkormányzati Tűzoltóság</t>
  </si>
  <si>
    <t xml:space="preserve">Ssz. </t>
  </si>
  <si>
    <t>2014. évi előirányzat</t>
  </si>
  <si>
    <t xml:space="preserve"> </t>
  </si>
  <si>
    <t>Engedélyezett létszám (fő)</t>
  </si>
  <si>
    <t>2. Tárkányi Béla Könytár és Művelődési ház</t>
  </si>
  <si>
    <t>Az Önkormányzat Pénzügyi mérlege</t>
  </si>
  <si>
    <t>2014.évi</t>
  </si>
  <si>
    <t>Egyek Nagyközség Önkormányzat 2014. évi előirányzat-felhasználási ütemterve</t>
  </si>
  <si>
    <t>2014. Évi Költségvetési kiadások összesen</t>
  </si>
  <si>
    <t>2014. évi Költségvetési bevételek összesen</t>
  </si>
  <si>
    <t xml:space="preserve">2014. Évi előirányzat </t>
  </si>
  <si>
    <t>Egyek Nagyközség Önkormányzat és költségvetési szervei 2014. évi működési  kiadásai kiemelt előirányzatonként</t>
  </si>
  <si>
    <t>Tárkányi Béla Könyvtár és Művelődési Ház 2014. évi tervezett kiadásai kötelezően ellátandó feladatonként</t>
  </si>
  <si>
    <t>Tárkányi Béla Könyvtár és Művelődési Ház 2014. évi tervezett kiadásai feladatonként</t>
  </si>
  <si>
    <t>Polgármesteri Hivatal 2014. évi tervezett kiadásai kötelezően ellátandó feladatonként</t>
  </si>
  <si>
    <t>Polgármesteri Hivatal 2014. évi tervezett kiadásai feladatonként</t>
  </si>
  <si>
    <t>2014. terv</t>
  </si>
  <si>
    <t>Egyek Nagyközség Önkormányzatának 2014. évi tervezett kiadásai  önként vállalt feladatonként</t>
  </si>
  <si>
    <t>Egyek Nagyközség Önkormányzatának 2014. évi tervezett kiadásai kötelezően ellátandó feladatonként</t>
  </si>
  <si>
    <t>Egyek Nagyközség Önkormányzatának 2014. évi tervezett kiadásai  feladatonként</t>
  </si>
  <si>
    <t>Egyek Nagyközség Önkormányzat és költségvetési szervei 2014. évi  kiadásai kiemelt előirányzatonként</t>
  </si>
  <si>
    <t xml:space="preserve">2014. Előirányzat 
Önkormányzat </t>
  </si>
  <si>
    <t xml:space="preserve">2014. Előirányzat 
Polgármesteri Hivatal </t>
  </si>
  <si>
    <t>2014. Előirányzat 
Tárkányi Béla Könyvt. És Műv H.</t>
  </si>
  <si>
    <t>2014. Előirányzat 
Összesen:</t>
  </si>
  <si>
    <t>Tárkányi Béla Könyvtár és Művelődési Ház 2014. évi tervezett bevételei kötelezően ellátandó feladatonként</t>
  </si>
  <si>
    <t>Tárkányi Béla Könyvtár és Művelődési Ház 2014. évi bevételei</t>
  </si>
  <si>
    <t>Polgármesteri Hivatal 2014. évi tervezett bevételei kötelezően ellátandó feladatonként</t>
  </si>
  <si>
    <t>Polgármesteri Hivatal 2014. évi tervezett bevételei</t>
  </si>
  <si>
    <t>Egyek Nagyközség Önkormányzatának 2014. évi tervezett bevételei önként vállalt feladatonként</t>
  </si>
  <si>
    <t>Egyek Nagyközség Önkormányzatának 2014. évi tervezett bevételei kötelezően ellátandó feladatonként</t>
  </si>
  <si>
    <t>Önkormányzat 2014. évi tervezett bevételei</t>
  </si>
  <si>
    <t>2014. Előirányzat 
Tárkányi Béla Könyvt. És Műv.H.</t>
  </si>
  <si>
    <t>B3 Közhatalmi bevétel</t>
  </si>
  <si>
    <t>B34. Vagyoni típusú adók</t>
  </si>
  <si>
    <t>B35. Termékek és szogáltatások adói</t>
  </si>
  <si>
    <t>B351. Értékesítési és forgalmi adók (állandó jelleggel végzett ipaírűzési tevékenység után fizetett helyi iparűzési adó)</t>
  </si>
  <si>
    <t>B354. Gépjárműadók</t>
  </si>
  <si>
    <t>B355. Egyéb áruhasználati és szolgáltatási adók (talajterhelési díj)</t>
  </si>
  <si>
    <t>B36. Egyéb közhatalmi bevételek (bírság, pótlék, mezőőri díj)</t>
  </si>
  <si>
    <t>B4. Működési bevételek</t>
  </si>
  <si>
    <t>B.5. Felhalmozási bevételek</t>
  </si>
  <si>
    <t>B1. Működési célú támogatások államháztartáson belülről</t>
  </si>
  <si>
    <t>B111. Helyi önkormányzatok működésének általános támogatása</t>
  </si>
  <si>
    <t>B113. Települési önkormányzatok szociális és gyermekjóléti feladatainak támogatása</t>
  </si>
  <si>
    <t>B114. Települési önkormányzatok kulturális feladatainak támogatása</t>
  </si>
  <si>
    <t>B116 Helyi önkormányzatok kiegészítő támogatása</t>
  </si>
  <si>
    <t>B115 Működési célú központosított előirányzatok</t>
  </si>
  <si>
    <t>B11. Önkormányzatok működési támogatásai</t>
  </si>
  <si>
    <t>B16. Egyéb működési célú támogatások bevételei államáhztartáson belülről</t>
  </si>
  <si>
    <t>B2. Felhalmozási célú támogatások államháztartáson belülről</t>
  </si>
  <si>
    <t xml:space="preserve">B25. Egyéb felhalmozási célú támogatások bevételei államháztartáson belülről </t>
  </si>
  <si>
    <t>B7. Felhalmozási célú átvett pénzeszközök</t>
  </si>
  <si>
    <t>B72. Felhalmozási célú visszatérítendő támogatások, kölcsönök visszatérülése államáhztartáson kívülről</t>
  </si>
  <si>
    <t>B81. Belföldi finanszírozás bevételei</t>
  </si>
  <si>
    <t>B811. Hitel-, kölcsönfelvétel államháztartáson kívülről</t>
  </si>
  <si>
    <t>B813. Maradvány igénybevétele</t>
  </si>
  <si>
    <t xml:space="preserve">            felhalmozási</t>
  </si>
  <si>
    <t>ebből:    működési</t>
  </si>
  <si>
    <t>B816. Központi, irányítószervi támogatás</t>
  </si>
  <si>
    <t>B8. Finanszírozási bevételek</t>
  </si>
  <si>
    <t>KÖLTSÉGVETÉSI HIÁNY FINANSZÍROZÁSÁRA SZOLGÁLÓ PÉNZF.NÉLKÜLI BEVÉTELEK:</t>
  </si>
  <si>
    <t>B6. Működési célú átvett pénzeszközök</t>
  </si>
  <si>
    <t>A. Költségvetési bevételek összesen</t>
  </si>
  <si>
    <t>B3. Közhatalmi bevétel</t>
  </si>
  <si>
    <t>B5. Felhalmozási bevételek</t>
  </si>
  <si>
    <t>Kormányzati funkciók</t>
  </si>
  <si>
    <t>053020 Szennyeződésmentesítési tevékenység</t>
  </si>
  <si>
    <t>044320 Nem lakóépület építése</t>
  </si>
  <si>
    <t>106010 Lakóingatlan szociális célú bérbeadás, üzemeltetés</t>
  </si>
  <si>
    <t>013350 Az önkormányzati vagyonnal való gazdálk-sal kapcs. Feladatok</t>
  </si>
  <si>
    <t>066020 Város és községgazdálkodás</t>
  </si>
  <si>
    <t>018010 Önkormányzatok elszámolásai a közp-i ktg.vetéssel</t>
  </si>
  <si>
    <t>900020 Önkormányzati funkciókra nem sorolható bevételek államháztartásoknak</t>
  </si>
  <si>
    <t>900060 Forgatási és befektetési célú finanszírozási műveletek</t>
  </si>
  <si>
    <t>061020 Lakóépület építése</t>
  </si>
  <si>
    <t>107055 Falugondoki, tanyagondnoki feladatok ellátása</t>
  </si>
  <si>
    <t>041233 Hosszabb időtartamú közfgolalkoztatás</t>
  </si>
  <si>
    <t>041237 Közfogallkoztatási mintaprogram</t>
  </si>
  <si>
    <t>086090 Mindenféle máshová nem sorolh.szabadidős szolg-k</t>
  </si>
  <si>
    <t>013320 Köztemető fenntartás és működtetés</t>
  </si>
  <si>
    <t>011130 Önkormányzatok és önkormányzati hivatalok jogalkotói és általános igazgatási tevékenysége</t>
  </si>
  <si>
    <t>011220 Adó-, vám és jövedéki igazgatás</t>
  </si>
  <si>
    <t>082042 Könyvtári állomány gyarapítása, nyilvántartása</t>
  </si>
  <si>
    <t>082044 Könyvtári szolgáltatások</t>
  </si>
  <si>
    <t>082063 Múzeumi, kiállítási tevékenység</t>
  </si>
  <si>
    <t>082091 Közművelődési- közösségi és társadalmi részvétel fejlesztése</t>
  </si>
  <si>
    <t>Költségvetési bevétel rovatrend</t>
  </si>
  <si>
    <t>Költségvetési kiadás rovatrand</t>
  </si>
  <si>
    <t>K1. Személyi juttatások</t>
  </si>
  <si>
    <t>K2. Munkaadókat terhelő járulékok és szociális hozzájárulási adók</t>
  </si>
  <si>
    <t>K3. Dologi kiadások</t>
  </si>
  <si>
    <t>K4. Ellátottak pénzbeli juttatásai</t>
  </si>
  <si>
    <t>K6. Beruházások</t>
  </si>
  <si>
    <t>K7. Felújítások</t>
  </si>
  <si>
    <t>K8. Egyéb felhalmozási célú kiadások</t>
  </si>
  <si>
    <t>Felhalmozási kiadások összesen:</t>
  </si>
  <si>
    <t>K512. Tartalékok</t>
  </si>
  <si>
    <t>K5. Egyéb működési célú kiadások (tartalékok nélkül)</t>
  </si>
  <si>
    <t>K9. Finanszírozási kiadások (működési)</t>
  </si>
  <si>
    <t>K9. Finanszírozási kiadások (felhalmozási)</t>
  </si>
  <si>
    <t>ebből: K915. Központi irányítószervi támogatás folyósítása</t>
  </si>
  <si>
    <t xml:space="preserve">B73. Egyéb felhalmozási célú átvett pénzeszközök </t>
  </si>
  <si>
    <t xml:space="preserve">K2. Munkaadókat terhelő járulékok és szociális hozzájárulási adó </t>
  </si>
  <si>
    <t xml:space="preserve">K4. Ellátottak pénzbeli juttatásai </t>
  </si>
  <si>
    <t>K512. Tartalék tartalék</t>
  </si>
  <si>
    <t>K9. Finanszírozási kiadások</t>
  </si>
  <si>
    <t>051040 Nem veszélyes hulladék kezelése ártalmatlanítása</t>
  </si>
  <si>
    <t>045120 Út-, autópálya építése</t>
  </si>
  <si>
    <t>045160 Helyi közutak, hidak, alagutak fenntartása</t>
  </si>
  <si>
    <t>083030 Egyéb kiadói tevékenyésg</t>
  </si>
  <si>
    <t>064010 Közvilágítás</t>
  </si>
  <si>
    <t>900070 Fejezeti és általános tartalékok elszámolása</t>
  </si>
  <si>
    <t>032020 Tűz és katasztrófavédelmi tevékenységek</t>
  </si>
  <si>
    <t>072111 Háziorvosi alapellátás</t>
  </si>
  <si>
    <t>072112 Háziorvosi ügyeleti ellátás</t>
  </si>
  <si>
    <t>072210 Járóbetegek gyógyító szakellátása</t>
  </si>
  <si>
    <t>074040 Fertőző megbetegedéseket megel.jár.ü.ell.</t>
  </si>
  <si>
    <t>102021 Idősek, demens betegek tartós bentlakásos ellátása</t>
  </si>
  <si>
    <t>104012 Gyermekek átmenti ellátása</t>
  </si>
  <si>
    <t>102030 Idősek, demens betegek nappali ellátása</t>
  </si>
  <si>
    <t>105010 Munkanélküliek, aktív korúak ellátása</t>
  </si>
  <si>
    <t>106020 Lakásfenntartással, lakhatással összefügg.ell-k</t>
  </si>
  <si>
    <t>107060 Egyéb szociális pénzbeni ellátások, tám-k</t>
  </si>
  <si>
    <t>101150 Betegségekkel ellátások, támogatások</t>
  </si>
  <si>
    <t>104042 Gyermekjóléti szolgáltatások</t>
  </si>
  <si>
    <t>107051 Szociális étkeztetés</t>
  </si>
  <si>
    <t>107052 Házi segítsgényújtás</t>
  </si>
  <si>
    <t>011130 Önk.-k és önk-i hav-k jogalkotói és ált.ig.tev.</t>
  </si>
  <si>
    <t>104060 A gyermek és fiatal családok életmin. Javítása</t>
  </si>
  <si>
    <t>K2. Munkaadókat terhelő járulékok és szociális hozzájárulási adó</t>
  </si>
  <si>
    <t>K5. Egyéb működési célú kiadások (tartalék nélkül)</t>
  </si>
  <si>
    <t>K512. Tartalék</t>
  </si>
  <si>
    <t>K5. Egyéb működési célú kiadások</t>
  </si>
  <si>
    <t>ebből: tartalék (működési)</t>
  </si>
  <si>
    <t>K512. Tartalék (felhalmozási)</t>
  </si>
  <si>
    <t>B3. Közhatalmi bevételek</t>
  </si>
  <si>
    <t>B8. Finanszírozási bevételek (működési)</t>
  </si>
  <si>
    <t>B8. Finanszírozási bevételek (felhalmozási)</t>
  </si>
  <si>
    <t>B21. Felhalmozási célú önkormányzati támogatások (központosított előirányzatok,  vis maior)</t>
  </si>
  <si>
    <t>ebből felhalmozási célú hielfelvétel</t>
  </si>
  <si>
    <t>072210 Járóbeteg gyógyító szakellátás</t>
  </si>
  <si>
    <t>084031 Civil szervezetek támogatása</t>
  </si>
  <si>
    <t>107060  Egyéb szociális pénzbeni ellátások,támogatások</t>
  </si>
  <si>
    <t>051040 Nem veszélyes hulladék kezelése,ártalmatlanítása</t>
  </si>
  <si>
    <t>107060 Egyéb szociális pénzbeni ellátások,támogatások</t>
  </si>
  <si>
    <t>016060 Országgyűlési,önkormányzati és európai parlamenti képviselő választáshoz kapcs.tevékenyésg/Országgyűlési képv.választás/</t>
  </si>
  <si>
    <t>016060 Országgyűlési,önkormányzati és európai parlamenti képviselő választáshoz kapcs.tevékenyésg /Európai parlamenti képv.választás/</t>
  </si>
  <si>
    <t>104051 Gyermekvédelmi pénzbeli és természetbeni ellátások</t>
  </si>
  <si>
    <t>104051 Gyermkvédelmi pénzbeli és természetbeni ellátások</t>
  </si>
  <si>
    <t xml:space="preserve">  ebből: képviselők juttatása</t>
  </si>
  <si>
    <t>K12 Külső személyi juttatások</t>
  </si>
  <si>
    <t>K11. Foglalkoztatottak személyi juttatásai</t>
  </si>
  <si>
    <t>K1. Személyi jellegű juttatás</t>
  </si>
  <si>
    <t>K3.Dologi kiadások</t>
  </si>
  <si>
    <t>K4.Ellátottak pénzbeli juttatásai</t>
  </si>
  <si>
    <t>K5. Egyéb működési célú kiadások  (tartalék nélkül)</t>
  </si>
  <si>
    <t>Tiszacsege központi orvosi ügyelet</t>
  </si>
  <si>
    <t>Debrecen - Nyíregyházi Egyházmegye</t>
  </si>
  <si>
    <t>Visszefizetési kötelezettség</t>
  </si>
  <si>
    <t>Temetési kölcsön</t>
  </si>
  <si>
    <t>Munkahelyteremtő támogatás</t>
  </si>
  <si>
    <t>Környezetvédelmi pályázati támogatás</t>
  </si>
  <si>
    <t>Egyeki Sportbarátok Sport Egyesülete</t>
  </si>
  <si>
    <t>Polgárőrség</t>
  </si>
  <si>
    <t>K915. Központi, irányítószervi támogatás</t>
  </si>
  <si>
    <t>K91.Hiteltörlesztés államháztartáson kívülre (működési )</t>
  </si>
  <si>
    <t>Móra Ferenc Katolikus Ált.Isk.és Óvoda</t>
  </si>
  <si>
    <t>Kispereg támogatás /templom helyreáll.támog. /</t>
  </si>
  <si>
    <t>Népdalkör</t>
  </si>
  <si>
    <t>B1. Működési célú támogatások államházartáson belülről</t>
  </si>
  <si>
    <t>B111. Helyi önkormányzatok működsésének ált.támogatásai</t>
  </si>
  <si>
    <t>B113. Települési önkormányzatok szoc.és gyermekjóléti fel.támog.</t>
  </si>
  <si>
    <t>B114.Települési önkormányzatok kulturális feladatainak támog.</t>
  </si>
  <si>
    <t>B115. Működési célú központosított eilőirányzatok</t>
  </si>
  <si>
    <t>B116. Helyi önkormányzatok kiegészítő támogatása</t>
  </si>
  <si>
    <t xml:space="preserve">B16. Egyéb működési célú támogatások bevételei államházt. belülről </t>
  </si>
  <si>
    <t>B21. Felhalmozási célú önkormányzati támogatások</t>
  </si>
  <si>
    <t>B25. Egyéb felhalmozási célú támogatások bevételei államháztartáson belülről</t>
  </si>
  <si>
    <t>B3.Közhatalmi bevétel</t>
  </si>
  <si>
    <t>B34.Vagyoni típusú adók</t>
  </si>
  <si>
    <t>B35. Termékek és szolgáltatások adói</t>
  </si>
  <si>
    <t>B351. Értékesítési és forgalmi adók</t>
  </si>
  <si>
    <t>B354.  Gépjárműadók</t>
  </si>
  <si>
    <t>B36. Egyéb közhatalmi bevételek</t>
  </si>
  <si>
    <t xml:space="preserve">   B5. Felhalmozási bevételek</t>
  </si>
  <si>
    <t>B6. Működési célú átvett pézeszközök</t>
  </si>
  <si>
    <t>B72. Felhalmozási célú visszatérítendő támogatások , kölcsönök visszatérülése államháztartáson kívülről</t>
  </si>
  <si>
    <t>B73. Egyéb felhalmozási célú átvett pénzeszközök</t>
  </si>
  <si>
    <t xml:space="preserve">KÖLTSÉGVETÉSI BEVÉTELEK ÖSSZESEN : </t>
  </si>
  <si>
    <t>B811. Hitel,kölcsön felvétel államháztartáson kívülről</t>
  </si>
  <si>
    <t>27</t>
  </si>
  <si>
    <t>K1.Személyi juttatások</t>
  </si>
  <si>
    <t>K12. Külső személyi juttatások</t>
  </si>
  <si>
    <t>K4. Ellátottak pénzbeli juttatása</t>
  </si>
  <si>
    <t xml:space="preserve">K5. Egyéb működési célú kiadások </t>
  </si>
  <si>
    <t>K512. Tartalékok (felhalmozási)</t>
  </si>
  <si>
    <t xml:space="preserve">   K512.  Tartalékok (működési)</t>
  </si>
  <si>
    <t>K7. Felújítás</t>
  </si>
  <si>
    <t xml:space="preserve"> KIADÁSOK ÖSSZESEN: </t>
  </si>
  <si>
    <t xml:space="preserve"> K6. Beruházás</t>
  </si>
  <si>
    <t>7</t>
  </si>
  <si>
    <t>Kormányzati funkció</t>
  </si>
  <si>
    <t>ÉAOP-4.1.2/A "védőnői szolgálat épületénk külső - belső felújítása</t>
  </si>
  <si>
    <t>061020</t>
  </si>
  <si>
    <t>044320</t>
  </si>
  <si>
    <t>013320</t>
  </si>
  <si>
    <t>Ravatalozó ajtó felújítás</t>
  </si>
  <si>
    <t>045120</t>
  </si>
  <si>
    <t>Önkormányzati utak felújítása</t>
  </si>
  <si>
    <t>Horgászturizmushoz kapcsolód pihenőpark és sétaút terv készítés</t>
  </si>
  <si>
    <t>Esélyt az állatoknak - Gyepmesteri telep létesítése Egyeken terv készítés</t>
  </si>
  <si>
    <t>Polgármesteri Hivatal nyílászáró csere</t>
  </si>
  <si>
    <t>Étterem épület tetőcsere,terv készítés</t>
  </si>
  <si>
    <t>Étterem épület belső építészeti átalakítása:terv készítés,belső átalakítás</t>
  </si>
  <si>
    <t>Étterem épület fűtéskorszerűsítés,terv készítés kazán beépítése</t>
  </si>
  <si>
    <t xml:space="preserve">Önkormányzati épület( Egyeki Szöghatár Kft.által használt) fűtéskorszerűsítés terv készítés </t>
  </si>
  <si>
    <t>Művelődési Ház  épület, tetőcsere,terv készítés</t>
  </si>
  <si>
    <t>Rendőrörs épületének belső átalakítása</t>
  </si>
  <si>
    <t>Üzemcsarnok létesítés: terv készítés</t>
  </si>
  <si>
    <t>Vasút- Fő utca járda építés: terv készítés</t>
  </si>
  <si>
    <t>Zúzott kő vásárlás</t>
  </si>
  <si>
    <t>Önkormányzati út építés terv készítés</t>
  </si>
  <si>
    <t>Polgármesteri Hivatal udvarának aszfaltozása</t>
  </si>
  <si>
    <t>066020</t>
  </si>
  <si>
    <t>TÁMOP- 6.1.2. " Egészségre és sportra való nevelés"</t>
  </si>
  <si>
    <t>Ingatlanok vásárlása</t>
  </si>
  <si>
    <t>B8113. Rövid lejáratú hitelek kölcsönk felvétele</t>
  </si>
  <si>
    <t>B8111. Hosszú lejáratú hitelek, kölcsönök felvétele</t>
  </si>
  <si>
    <t>Bálázógép vásárlása</t>
  </si>
  <si>
    <t>Bútor vásárlás (Víg u.1.</t>
  </si>
  <si>
    <t>107055</t>
  </si>
  <si>
    <t>Tanyagondnoki szolgálat fejlesztése: navigáció beszerzés</t>
  </si>
  <si>
    <t>Hűtőkamra kialakítása</t>
  </si>
  <si>
    <t>011130</t>
  </si>
  <si>
    <t>Polgármesteri Hivatal klimatizálása</t>
  </si>
  <si>
    <t>Pénzügyi szoftver vásárlás</t>
  </si>
  <si>
    <t>053020</t>
  </si>
  <si>
    <t>KEOP-7.1.0"Egyek Nagyközség szennyvízkezelése"</t>
  </si>
  <si>
    <t>072210</t>
  </si>
  <si>
    <t>Visszatérítendő támogatások</t>
  </si>
  <si>
    <t>Felhalmozási célú pénzeszközátadás államháztartáson kívülre (Zrínyi u.)</t>
  </si>
  <si>
    <t>900060</t>
  </si>
  <si>
    <t>Fejlesztési célú támogatást megelőlegező hitel törlesztés</t>
  </si>
  <si>
    <t>900070</t>
  </si>
  <si>
    <t>Felhalmozási célú tartalék</t>
  </si>
  <si>
    <t>27.</t>
  </si>
  <si>
    <t>28.</t>
  </si>
  <si>
    <t>29.</t>
  </si>
  <si>
    <t>Polgármeteri Hivatal bútorzat</t>
  </si>
  <si>
    <t>Polgármesteri Hivatal szellemi termék</t>
  </si>
  <si>
    <t>Polgármesteri Hivatal: kisértékű informatikai eszköz beszerzés</t>
  </si>
  <si>
    <t>Polgármesteri Hivatal: kisértékű gép,berendezés beszerzés</t>
  </si>
  <si>
    <t>Tájház felújítás</t>
  </si>
  <si>
    <t>Műfüves pálya kialakítása: terv készítés</t>
  </si>
  <si>
    <t>Tanyagondnoki szolgálat fejlesztése: defibrillátor beszerzés</t>
  </si>
  <si>
    <t>041233</t>
  </si>
  <si>
    <t>041237</t>
  </si>
  <si>
    <t>082044</t>
  </si>
  <si>
    <t>Tárkányi Béla Könyvtár és Művelődési Ház kisért.tárgyi eszk.besz.</t>
  </si>
  <si>
    <t>Tanyagondnoki szolg. Eszközbeszerzés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</si>
  <si>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</si>
  <si>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</si>
  <si>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</si>
  <si>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</si>
  <si>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</si>
  <si>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</si>
  <si>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</si>
  <si>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</si>
  <si>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</si>
  <si>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K512. Tartaléki (működési )</t>
  </si>
  <si>
    <t>Közfoglalkoztatásal kapcsolatos felhalmozási célú kiadások</t>
  </si>
  <si>
    <t xml:space="preserve">   ebből: választott tisztségviselők juttatásai</t>
  </si>
  <si>
    <t xml:space="preserve">   </t>
  </si>
  <si>
    <t>016060 Országgyűlési,önkormányzati és európai parlamenti képviselő választáshoz kapcs.tevékenyésg /Helyi Önkormányzati  képv.választás/</t>
  </si>
  <si>
    <t>016060 Országgyűlési,önkormányzati és európai parlamenti képviselő választáshoz kapcs.tevékenyésg /Helyi Önkormányzati képv.választás/</t>
  </si>
  <si>
    <t>016060 Országgyűlési,önkormányzati és európai parlamenti képviselő választáshoz kapcs.tevékenyésg//Európai parlamenti képv.választás/</t>
  </si>
  <si>
    <t>Látássérültek Egyesülete</t>
  </si>
  <si>
    <t xml:space="preserve"> Egyeki Szöghatár Nonprofit Kft. </t>
  </si>
  <si>
    <t>Egyeki Egyeki Szöghatár Nonprofit Kft. Kölcsön</t>
  </si>
  <si>
    <t>Egyéb működ.c.támog.vállalkozásoknak</t>
  </si>
  <si>
    <t>013350</t>
  </si>
  <si>
    <t>Vízmű Zrt.üzemeltetésre átvett eszközök felújítása</t>
  </si>
  <si>
    <t>Vízmű Zrt.üzemeltetésre átvett egyéb építmény</t>
  </si>
  <si>
    <t>Vízmű Zrt.üzemeltetésre átvett épület felújítása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</si>
</sst>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7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2"/>
      <name val="Times New Roman CE"/>
      <family val="1"/>
    </font>
    <font>
      <sz val="12"/>
      <name val="Times New Roman CE"/>
      <family val="0"/>
    </font>
    <font>
      <b/>
      <u val="single"/>
      <sz val="8"/>
      <name val="Arial"/>
      <family val="2"/>
    </font>
    <font>
      <sz val="9"/>
      <name val="Arial CE"/>
      <family val="0"/>
    </font>
    <font>
      <sz val="8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8"/>
      <color indexed="8"/>
      <name val="Arial"/>
      <family val="2"/>
    </font>
    <font>
      <b/>
      <sz val="9"/>
      <name val="Arial CE"/>
      <family val="0"/>
    </font>
    <font>
      <sz val="14"/>
      <name val="Arial"/>
      <family val="2"/>
    </font>
    <font>
      <b/>
      <sz val="16"/>
      <name val="Arial CE"/>
      <family val="0"/>
    </font>
    <font>
      <b/>
      <i/>
      <sz val="11"/>
      <name val="Arial"/>
      <family val="2"/>
    </font>
    <font>
      <i/>
      <sz val="9"/>
      <name val="Arial CE"/>
      <family val="0"/>
    </font>
    <font>
      <b/>
      <u val="single"/>
      <sz val="9"/>
      <name val="Arial CE"/>
      <family val="0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 style="thin"/>
      <right style="thin"/>
      <top/>
      <bottom/>
    </border>
    <border>
      <left style="medium"/>
      <right style="medium"/>
      <top style="thin"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2" borderId="7" applyNumberFormat="0" applyFont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70" fillId="0" borderId="0" applyNumberFormat="0" applyFill="0" applyBorder="0" applyAlignment="0" applyProtection="0"/>
    <xf numFmtId="0" fontId="19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634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15" xfId="0" applyFont="1" applyBorder="1" applyAlignment="1">
      <alignment/>
    </xf>
    <xf numFmtId="0" fontId="12" fillId="0" borderId="0" xfId="0" applyFont="1" applyAlignment="1">
      <alignment/>
    </xf>
    <xf numFmtId="0" fontId="5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12" fillId="0" borderId="0" xfId="0" applyFont="1" applyAlignment="1">
      <alignment horizontal="right"/>
    </xf>
    <xf numFmtId="3" fontId="13" fillId="33" borderId="1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13" fillId="33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21" xfId="0" applyFont="1" applyBorder="1" applyAlignment="1">
      <alignment horizontal="left"/>
    </xf>
    <xf numFmtId="0" fontId="13" fillId="0" borderId="21" xfId="0" applyFont="1" applyBorder="1" applyAlignment="1">
      <alignment horizontal="center"/>
    </xf>
    <xf numFmtId="0" fontId="13" fillId="0" borderId="21" xfId="0" applyFont="1" applyBorder="1" applyAlignment="1">
      <alignment/>
    </xf>
    <xf numFmtId="3" fontId="12" fillId="0" borderId="21" xfId="0" applyNumberFormat="1" applyFont="1" applyBorder="1" applyAlignment="1">
      <alignment/>
    </xf>
    <xf numFmtId="0" fontId="13" fillId="0" borderId="0" xfId="0" applyFont="1" applyAlignment="1">
      <alignment/>
    </xf>
    <xf numFmtId="3" fontId="12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164" fontId="18" fillId="0" borderId="0" xfId="54" applyNumberFormat="1" applyFont="1" applyFill="1" applyBorder="1" applyAlignment="1" applyProtection="1">
      <alignment horizontal="centerContinuous" vertical="center"/>
      <protection/>
    </xf>
    <xf numFmtId="0" fontId="20" fillId="0" borderId="21" xfId="0" applyFont="1" applyBorder="1" applyAlignment="1">
      <alignment/>
    </xf>
    <xf numFmtId="3" fontId="13" fillId="0" borderId="21" xfId="0" applyNumberFormat="1" applyFont="1" applyBorder="1" applyAlignment="1">
      <alignment/>
    </xf>
    <xf numFmtId="0" fontId="5" fillId="0" borderId="22" xfId="54" applyFont="1" applyFill="1" applyBorder="1" applyAlignment="1" applyProtection="1">
      <alignment horizontal="center" vertical="center" wrapText="1"/>
      <protection/>
    </xf>
    <xf numFmtId="0" fontId="5" fillId="0" borderId="23" xfId="54" applyFont="1" applyFill="1" applyBorder="1" applyAlignment="1" applyProtection="1">
      <alignment horizontal="center" vertical="center" wrapText="1"/>
      <protection/>
    </xf>
    <xf numFmtId="0" fontId="5" fillId="0" borderId="24" xfId="54" applyFont="1" applyFill="1" applyBorder="1" applyAlignment="1" applyProtection="1">
      <alignment horizontal="center" vertical="center" wrapText="1"/>
      <protection/>
    </xf>
    <xf numFmtId="0" fontId="5" fillId="0" borderId="23" xfId="54" applyFont="1" applyFill="1" applyBorder="1" applyAlignment="1" applyProtection="1">
      <alignment horizontal="left" vertical="center" wrapText="1" indent="1"/>
      <protection/>
    </xf>
    <xf numFmtId="0" fontId="9" fillId="0" borderId="21" xfId="54" applyFont="1" applyFill="1" applyBorder="1" applyAlignment="1" applyProtection="1">
      <alignment horizontal="left" vertical="center" wrapText="1" indent="1"/>
      <protection/>
    </xf>
    <xf numFmtId="0" fontId="9" fillId="0" borderId="25" xfId="54" applyFont="1" applyFill="1" applyBorder="1" applyAlignment="1" applyProtection="1">
      <alignment horizontal="left" vertical="center" wrapText="1" indent="1"/>
      <protection/>
    </xf>
    <xf numFmtId="0" fontId="9" fillId="0" borderId="26" xfId="54" applyFont="1" applyFill="1" applyBorder="1" applyAlignment="1" applyProtection="1">
      <alignment horizontal="left" vertical="center" wrapText="1" indent="1"/>
      <protection/>
    </xf>
    <xf numFmtId="0" fontId="9" fillId="0" borderId="21" xfId="54" applyFont="1" applyFill="1" applyBorder="1" applyAlignment="1" applyProtection="1">
      <alignment horizontal="left" vertical="center" wrapText="1" indent="2"/>
      <protection/>
    </xf>
    <xf numFmtId="0" fontId="9" fillId="0" borderId="27" xfId="54" applyFont="1" applyFill="1" applyBorder="1" applyAlignment="1" applyProtection="1">
      <alignment horizontal="left" vertical="center" wrapText="1" indent="1"/>
      <protection/>
    </xf>
    <xf numFmtId="164" fontId="5" fillId="0" borderId="28" xfId="54" applyNumberFormat="1" applyFont="1" applyFill="1" applyBorder="1" applyAlignment="1" applyProtection="1">
      <alignment horizontal="centerContinuous" vertical="center"/>
      <protection/>
    </xf>
    <xf numFmtId="0" fontId="5" fillId="0" borderId="29" xfId="54" applyFont="1" applyFill="1" applyBorder="1" applyAlignment="1" applyProtection="1">
      <alignment vertical="center" wrapText="1"/>
      <protection/>
    </xf>
    <xf numFmtId="164" fontId="5" fillId="0" borderId="30" xfId="54" applyNumberFormat="1" applyFont="1" applyFill="1" applyBorder="1" applyAlignment="1" applyProtection="1">
      <alignment vertical="center" wrapText="1"/>
      <protection/>
    </xf>
    <xf numFmtId="164" fontId="9" fillId="0" borderId="31" xfId="54" applyNumberFormat="1" applyFont="1" applyFill="1" applyBorder="1" applyAlignment="1" applyProtection="1">
      <alignment vertical="center" wrapText="1"/>
      <protection locked="0"/>
    </xf>
    <xf numFmtId="164" fontId="9" fillId="0" borderId="32" xfId="54" applyNumberFormat="1" applyFont="1" applyFill="1" applyBorder="1" applyAlignment="1" applyProtection="1">
      <alignment vertical="center" wrapText="1"/>
      <protection locked="0"/>
    </xf>
    <xf numFmtId="164" fontId="9" fillId="0" borderId="33" xfId="54" applyNumberFormat="1" applyFont="1" applyFill="1" applyBorder="1" applyAlignment="1" applyProtection="1">
      <alignment vertical="center" wrapText="1"/>
      <protection locked="0"/>
    </xf>
    <xf numFmtId="0" fontId="9" fillId="0" borderId="34" xfId="54" applyFont="1" applyFill="1" applyBorder="1" applyAlignment="1" applyProtection="1">
      <alignment horizontal="left" vertical="center" wrapText="1" indent="1"/>
      <protection/>
    </xf>
    <xf numFmtId="164" fontId="9" fillId="0" borderId="35" xfId="54" applyNumberFormat="1" applyFont="1" applyFill="1" applyBorder="1" applyAlignment="1" applyProtection="1">
      <alignment vertical="center" wrapText="1"/>
      <protection locked="0"/>
    </xf>
    <xf numFmtId="0" fontId="5" fillId="0" borderId="23" xfId="54" applyFont="1" applyFill="1" applyBorder="1" applyAlignment="1" applyProtection="1">
      <alignment vertical="center" wrapText="1"/>
      <protection/>
    </xf>
    <xf numFmtId="164" fontId="5" fillId="0" borderId="24" xfId="54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9" fillId="0" borderId="36" xfId="0" applyFont="1" applyBorder="1" applyAlignment="1">
      <alignment/>
    </xf>
    <xf numFmtId="0" fontId="23" fillId="0" borderId="0" xfId="0" applyFont="1" applyAlignment="1">
      <alignment/>
    </xf>
    <xf numFmtId="0" fontId="9" fillId="0" borderId="37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38" xfId="0" applyFont="1" applyBorder="1" applyAlignment="1">
      <alignment/>
    </xf>
    <xf numFmtId="0" fontId="5" fillId="0" borderId="13" xfId="0" applyFont="1" applyBorder="1" applyAlignment="1">
      <alignment/>
    </xf>
    <xf numFmtId="165" fontId="9" fillId="33" borderId="15" xfId="40" applyNumberFormat="1" applyFont="1" applyFill="1" applyBorder="1" applyAlignment="1">
      <alignment/>
    </xf>
    <xf numFmtId="0" fontId="13" fillId="0" borderId="21" xfId="0" applyFont="1" applyFill="1" applyBorder="1" applyAlignment="1">
      <alignment/>
    </xf>
    <xf numFmtId="3" fontId="12" fillId="0" borderId="2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65" fontId="5" fillId="0" borderId="24" xfId="40" applyNumberFormat="1" applyFont="1" applyFill="1" applyBorder="1" applyAlignment="1" applyProtection="1">
      <alignment vertical="center" wrapText="1"/>
      <protection/>
    </xf>
    <xf numFmtId="165" fontId="2" fillId="0" borderId="15" xfId="40" applyNumberFormat="1" applyFont="1" applyBorder="1" applyAlignment="1">
      <alignment horizontal="center"/>
    </xf>
    <xf numFmtId="165" fontId="9" fillId="33" borderId="15" xfId="40" applyNumberFormat="1" applyFont="1" applyFill="1" applyBorder="1" applyAlignment="1">
      <alignment/>
    </xf>
    <xf numFmtId="0" fontId="24" fillId="0" borderId="0" xfId="0" applyFont="1" applyAlignment="1">
      <alignment/>
    </xf>
    <xf numFmtId="165" fontId="10" fillId="33" borderId="15" xfId="40" applyNumberFormat="1" applyFont="1" applyFill="1" applyBorder="1" applyAlignment="1">
      <alignment/>
    </xf>
    <xf numFmtId="0" fontId="25" fillId="0" borderId="0" xfId="0" applyFont="1" applyAlignment="1">
      <alignment/>
    </xf>
    <xf numFmtId="0" fontId="5" fillId="0" borderId="39" xfId="54" applyFont="1" applyFill="1" applyBorder="1" applyAlignment="1" applyProtection="1">
      <alignment horizontal="left" vertical="center" wrapText="1" indent="1"/>
      <protection/>
    </xf>
    <xf numFmtId="165" fontId="5" fillId="0" borderId="15" xfId="40" applyNumberFormat="1" applyFont="1" applyFill="1" applyBorder="1" applyAlignment="1" applyProtection="1">
      <alignment vertical="center" wrapText="1"/>
      <protection/>
    </xf>
    <xf numFmtId="0" fontId="5" fillId="0" borderId="0" xfId="54" applyFont="1" applyFill="1" applyBorder="1" applyAlignment="1" applyProtection="1">
      <alignment horizontal="center" vertical="center" wrapText="1"/>
      <protection/>
    </xf>
    <xf numFmtId="0" fontId="5" fillId="0" borderId="40" xfId="0" applyFont="1" applyBorder="1" applyAlignment="1">
      <alignment/>
    </xf>
    <xf numFmtId="165" fontId="2" fillId="0" borderId="14" xfId="40" applyNumberFormat="1" applyFont="1" applyBorder="1" applyAlignment="1">
      <alignment/>
    </xf>
    <xf numFmtId="0" fontId="9" fillId="0" borderId="41" xfId="0" applyFont="1" applyBorder="1" applyAlignment="1">
      <alignment/>
    </xf>
    <xf numFmtId="0" fontId="9" fillId="0" borderId="0" xfId="54" applyFont="1" applyFill="1" applyBorder="1" applyAlignment="1" applyProtection="1">
      <alignment horizontal="left" vertical="center"/>
      <protection/>
    </xf>
    <xf numFmtId="0" fontId="5" fillId="0" borderId="42" xfId="0" applyFont="1" applyBorder="1" applyAlignment="1">
      <alignment/>
    </xf>
    <xf numFmtId="0" fontId="9" fillId="0" borderId="43" xfId="0" applyFont="1" applyBorder="1" applyAlignment="1">
      <alignment/>
    </xf>
    <xf numFmtId="165" fontId="9" fillId="0" borderId="44" xfId="40" applyNumberFormat="1" applyFont="1" applyBorder="1" applyAlignment="1">
      <alignment/>
    </xf>
    <xf numFmtId="165" fontId="9" fillId="0" borderId="36" xfId="40" applyNumberFormat="1" applyFont="1" applyBorder="1" applyAlignment="1">
      <alignment/>
    </xf>
    <xf numFmtId="165" fontId="5" fillId="0" borderId="15" xfId="40" applyNumberFormat="1" applyFont="1" applyBorder="1" applyAlignment="1">
      <alignment horizontal="right"/>
    </xf>
    <xf numFmtId="0" fontId="9" fillId="0" borderId="45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9" fillId="0" borderId="46" xfId="0" applyFont="1" applyBorder="1" applyAlignment="1">
      <alignment/>
    </xf>
    <xf numFmtId="165" fontId="0" fillId="0" borderId="47" xfId="40" applyNumberFormat="1" applyFont="1" applyBorder="1" applyAlignment="1">
      <alignment/>
    </xf>
    <xf numFmtId="165" fontId="0" fillId="0" borderId="36" xfId="40" applyNumberFormat="1" applyFont="1" applyBorder="1" applyAlignment="1">
      <alignment/>
    </xf>
    <xf numFmtId="3" fontId="12" fillId="33" borderId="0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0" borderId="21" xfId="0" applyFont="1" applyBorder="1" applyAlignment="1">
      <alignment wrapText="1"/>
    </xf>
    <xf numFmtId="165" fontId="3" fillId="0" borderId="0" xfId="40" applyNumberFormat="1" applyFont="1" applyAlignment="1">
      <alignment/>
    </xf>
    <xf numFmtId="165" fontId="9" fillId="0" borderId="15" xfId="40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9" fillId="0" borderId="0" xfId="40" applyNumberFormat="1" applyFont="1" applyAlignment="1">
      <alignment/>
    </xf>
    <xf numFmtId="0" fontId="9" fillId="0" borderId="41" xfId="54" applyFont="1" applyFill="1" applyBorder="1" applyAlignment="1" applyProtection="1">
      <alignment horizontal="left" vertical="center" wrapText="1" indent="2"/>
      <protection/>
    </xf>
    <xf numFmtId="0" fontId="9" fillId="0" borderId="48" xfId="54" applyFont="1" applyFill="1" applyBorder="1" applyAlignment="1" applyProtection="1">
      <alignment horizontal="left" vertical="center" wrapText="1" indent="2"/>
      <protection/>
    </xf>
    <xf numFmtId="0" fontId="5" fillId="0" borderId="15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165" fontId="5" fillId="33" borderId="15" xfId="4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5" xfId="0" applyFont="1" applyBorder="1" applyAlignment="1">
      <alignment horizontal="center"/>
    </xf>
    <xf numFmtId="165" fontId="21" fillId="0" borderId="0" xfId="40" applyNumberFormat="1" applyFont="1" applyAlignment="1">
      <alignment/>
    </xf>
    <xf numFmtId="165" fontId="23" fillId="0" borderId="0" xfId="40" applyNumberFormat="1" applyFont="1" applyAlignment="1">
      <alignment/>
    </xf>
    <xf numFmtId="3" fontId="9" fillId="33" borderId="21" xfId="0" applyNumberFormat="1" applyFont="1" applyFill="1" applyBorder="1" applyAlignment="1">
      <alignment/>
    </xf>
    <xf numFmtId="3" fontId="9" fillId="33" borderId="49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 wrapText="1"/>
    </xf>
    <xf numFmtId="0" fontId="17" fillId="33" borderId="0" xfId="0" applyFont="1" applyFill="1" applyBorder="1" applyAlignment="1">
      <alignment horizontal="center" wrapText="1"/>
    </xf>
    <xf numFmtId="3" fontId="17" fillId="33" borderId="15" xfId="0" applyNumberFormat="1" applyFont="1" applyFill="1" applyBorder="1" applyAlignment="1">
      <alignment/>
    </xf>
    <xf numFmtId="3" fontId="9" fillId="33" borderId="21" xfId="0" applyNumberFormat="1" applyFont="1" applyFill="1" applyBorder="1" applyAlignment="1">
      <alignment/>
    </xf>
    <xf numFmtId="3" fontId="9" fillId="33" borderId="34" xfId="0" applyNumberFormat="1" applyFont="1" applyFill="1" applyBorder="1" applyAlignment="1">
      <alignment/>
    </xf>
    <xf numFmtId="3" fontId="9" fillId="33" borderId="32" xfId="0" applyNumberFormat="1" applyFont="1" applyFill="1" applyBorder="1" applyAlignment="1">
      <alignment/>
    </xf>
    <xf numFmtId="3" fontId="5" fillId="33" borderId="42" xfId="0" applyNumberFormat="1" applyFont="1" applyFill="1" applyBorder="1" applyAlignment="1">
      <alignment wrapText="1"/>
    </xf>
    <xf numFmtId="3" fontId="5" fillId="33" borderId="14" xfId="0" applyNumberFormat="1" applyFont="1" applyFill="1" applyBorder="1" applyAlignment="1">
      <alignment/>
    </xf>
    <xf numFmtId="3" fontId="11" fillId="33" borderId="49" xfId="0" applyNumberFormat="1" applyFont="1" applyFill="1" applyBorder="1" applyAlignment="1">
      <alignment/>
    </xf>
    <xf numFmtId="3" fontId="11" fillId="33" borderId="33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/>
    </xf>
    <xf numFmtId="3" fontId="17" fillId="33" borderId="0" xfId="0" applyNumberFormat="1" applyFont="1" applyFill="1" applyBorder="1" applyAlignment="1">
      <alignment/>
    </xf>
    <xf numFmtId="3" fontId="16" fillId="33" borderId="0" xfId="0" applyNumberFormat="1" applyFont="1" applyFill="1" applyBorder="1" applyAlignment="1">
      <alignment wrapText="1"/>
    </xf>
    <xf numFmtId="0" fontId="23" fillId="33" borderId="0" xfId="0" applyFont="1" applyFill="1" applyAlignment="1">
      <alignment/>
    </xf>
    <xf numFmtId="3" fontId="2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65" fontId="9" fillId="33" borderId="36" xfId="40" applyNumberFormat="1" applyFont="1" applyFill="1" applyBorder="1" applyAlignment="1">
      <alignment/>
    </xf>
    <xf numFmtId="165" fontId="10" fillId="33" borderId="36" xfId="40" applyNumberFormat="1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9" fillId="0" borderId="19" xfId="0" applyFont="1" applyBorder="1" applyAlignment="1">
      <alignment/>
    </xf>
    <xf numFmtId="0" fontId="29" fillId="0" borderId="20" xfId="0" applyFont="1" applyBorder="1" applyAlignment="1">
      <alignment/>
    </xf>
    <xf numFmtId="0" fontId="5" fillId="0" borderId="5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3" fontId="5" fillId="0" borderId="15" xfId="0" applyNumberFormat="1" applyFont="1" applyBorder="1" applyAlignment="1">
      <alignment horizontal="center"/>
    </xf>
    <xf numFmtId="165" fontId="9" fillId="0" borderId="18" xfId="40" applyNumberFormat="1" applyFont="1" applyBorder="1" applyAlignment="1">
      <alignment/>
    </xf>
    <xf numFmtId="165" fontId="9" fillId="0" borderId="19" xfId="40" applyNumberFormat="1" applyFont="1" applyBorder="1" applyAlignment="1">
      <alignment/>
    </xf>
    <xf numFmtId="165" fontId="9" fillId="0" borderId="20" xfId="40" applyNumberFormat="1" applyFont="1" applyBorder="1" applyAlignment="1">
      <alignment/>
    </xf>
    <xf numFmtId="0" fontId="9" fillId="0" borderId="44" xfId="0" applyFont="1" applyBorder="1" applyAlignment="1">
      <alignment/>
    </xf>
    <xf numFmtId="0" fontId="9" fillId="0" borderId="0" xfId="0" applyFont="1" applyBorder="1" applyAlignment="1">
      <alignment horizontal="center"/>
    </xf>
    <xf numFmtId="165" fontId="9" fillId="0" borderId="0" xfId="4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165" fontId="5" fillId="0" borderId="15" xfId="4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65" fontId="9" fillId="0" borderId="16" xfId="4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65" fontId="9" fillId="0" borderId="47" xfId="40" applyNumberFormat="1" applyFont="1" applyBorder="1" applyAlignment="1">
      <alignment/>
    </xf>
    <xf numFmtId="0" fontId="0" fillId="0" borderId="43" xfId="0" applyBorder="1" applyAlignment="1">
      <alignment/>
    </xf>
    <xf numFmtId="165" fontId="0" fillId="0" borderId="0" xfId="40" applyNumberFormat="1" applyFont="1" applyAlignment="1">
      <alignment/>
    </xf>
    <xf numFmtId="0" fontId="5" fillId="33" borderId="28" xfId="0" applyFont="1" applyFill="1" applyBorder="1" applyAlignment="1">
      <alignment horizontal="center"/>
    </xf>
    <xf numFmtId="0" fontId="0" fillId="33" borderId="28" xfId="0" applyFont="1" applyFill="1" applyBorder="1" applyAlignment="1">
      <alignment/>
    </xf>
    <xf numFmtId="3" fontId="9" fillId="33" borderId="49" xfId="0" applyNumberFormat="1" applyFont="1" applyFill="1" applyBorder="1" applyAlignment="1">
      <alignment/>
    </xf>
    <xf numFmtId="3" fontId="9" fillId="33" borderId="33" xfId="0" applyNumberFormat="1" applyFont="1" applyFill="1" applyBorder="1" applyAlignment="1">
      <alignment/>
    </xf>
    <xf numFmtId="165" fontId="30" fillId="0" borderId="0" xfId="40" applyNumberFormat="1" applyFont="1" applyAlignment="1">
      <alignment/>
    </xf>
    <xf numFmtId="0" fontId="30" fillId="0" borderId="0" xfId="0" applyFont="1" applyAlignment="1">
      <alignment/>
    </xf>
    <xf numFmtId="3" fontId="10" fillId="33" borderId="26" xfId="0" applyNumberFormat="1" applyFont="1" applyFill="1" applyBorder="1" applyAlignment="1">
      <alignment/>
    </xf>
    <xf numFmtId="3" fontId="10" fillId="33" borderId="45" xfId="0" applyNumberFormat="1" applyFont="1" applyFill="1" applyBorder="1" applyAlignment="1">
      <alignment/>
    </xf>
    <xf numFmtId="3" fontId="9" fillId="33" borderId="51" xfId="0" applyNumberFormat="1" applyFont="1" applyFill="1" applyBorder="1" applyAlignment="1">
      <alignment/>
    </xf>
    <xf numFmtId="165" fontId="0" fillId="0" borderId="0" xfId="40" applyNumberFormat="1" applyFont="1" applyFill="1" applyAlignment="1">
      <alignment/>
    </xf>
    <xf numFmtId="3" fontId="9" fillId="33" borderId="52" xfId="0" applyNumberFormat="1" applyFont="1" applyFill="1" applyBorder="1" applyAlignment="1">
      <alignment wrapText="1"/>
    </xf>
    <xf numFmtId="3" fontId="11" fillId="33" borderId="53" xfId="0" applyNumberFormat="1" applyFont="1" applyFill="1" applyBorder="1" applyAlignment="1">
      <alignment/>
    </xf>
    <xf numFmtId="3" fontId="13" fillId="33" borderId="15" xfId="0" applyNumberFormat="1" applyFont="1" applyFill="1" applyBorder="1" applyAlignment="1">
      <alignment horizontal="center" vertical="center"/>
    </xf>
    <xf numFmtId="165" fontId="2" fillId="0" borderId="54" xfId="40" applyNumberFormat="1" applyFont="1" applyBorder="1" applyAlignment="1">
      <alignment horizontal="center"/>
    </xf>
    <xf numFmtId="165" fontId="0" fillId="0" borderId="36" xfId="40" applyNumberFormat="1" applyFont="1" applyBorder="1" applyAlignment="1">
      <alignment/>
    </xf>
    <xf numFmtId="165" fontId="0" fillId="0" borderId="37" xfId="40" applyNumberFormat="1" applyFont="1" applyBorder="1" applyAlignment="1">
      <alignment/>
    </xf>
    <xf numFmtId="0" fontId="13" fillId="33" borderId="15" xfId="0" applyFont="1" applyFill="1" applyBorder="1" applyAlignment="1">
      <alignment/>
    </xf>
    <xf numFmtId="165" fontId="2" fillId="33" borderId="55" xfId="0" applyNumberFormat="1" applyFont="1" applyFill="1" applyBorder="1" applyAlignment="1">
      <alignment/>
    </xf>
    <xf numFmtId="165" fontId="2" fillId="33" borderId="15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165" fontId="2" fillId="0" borderId="15" xfId="40" applyNumberFormat="1" applyFont="1" applyFill="1" applyBorder="1" applyAlignment="1">
      <alignment horizontal="center"/>
    </xf>
    <xf numFmtId="3" fontId="9" fillId="33" borderId="26" xfId="0" applyNumberFormat="1" applyFont="1" applyFill="1" applyBorder="1" applyAlignment="1">
      <alignment/>
    </xf>
    <xf numFmtId="3" fontId="9" fillId="33" borderId="54" xfId="0" applyNumberFormat="1" applyFont="1" applyFill="1" applyBorder="1" applyAlignment="1">
      <alignment/>
    </xf>
    <xf numFmtId="3" fontId="9" fillId="33" borderId="56" xfId="0" applyNumberFormat="1" applyFont="1" applyFill="1" applyBorder="1" applyAlignment="1">
      <alignment/>
    </xf>
    <xf numFmtId="0" fontId="0" fillId="0" borderId="57" xfId="0" applyBorder="1" applyAlignment="1">
      <alignment/>
    </xf>
    <xf numFmtId="165" fontId="0" fillId="0" borderId="57" xfId="40" applyNumberFormat="1" applyFont="1" applyBorder="1" applyAlignment="1">
      <alignment/>
    </xf>
    <xf numFmtId="165" fontId="5" fillId="0" borderId="15" xfId="40" applyNumberFormat="1" applyFont="1" applyBorder="1" applyAlignment="1">
      <alignment/>
    </xf>
    <xf numFmtId="165" fontId="9" fillId="0" borderId="57" xfId="40" applyNumberFormat="1" applyFont="1" applyBorder="1" applyAlignment="1">
      <alignment/>
    </xf>
    <xf numFmtId="165" fontId="5" fillId="0" borderId="50" xfId="40" applyNumberFormat="1" applyFont="1" applyBorder="1" applyAlignment="1">
      <alignment/>
    </xf>
    <xf numFmtId="165" fontId="5" fillId="0" borderId="24" xfId="40" applyNumberFormat="1" applyFont="1" applyFill="1" applyBorder="1" applyAlignment="1" applyProtection="1">
      <alignment horizontal="center" vertical="center" wrapText="1"/>
      <protection/>
    </xf>
    <xf numFmtId="165" fontId="9" fillId="0" borderId="54" xfId="40" applyNumberFormat="1" applyFont="1" applyFill="1" applyBorder="1" applyAlignment="1" applyProtection="1">
      <alignment horizontal="center" vertical="center" wrapText="1"/>
      <protection locked="0"/>
    </xf>
    <xf numFmtId="165" fontId="9" fillId="0" borderId="32" xfId="40" applyNumberFormat="1" applyFont="1" applyFill="1" applyBorder="1" applyAlignment="1" applyProtection="1">
      <alignment horizontal="center" vertical="center" wrapText="1"/>
      <protection locked="0"/>
    </xf>
    <xf numFmtId="165" fontId="9" fillId="0" borderId="58" xfId="40" applyNumberFormat="1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left" vertical="center" wrapText="1" indent="1"/>
      <protection/>
    </xf>
    <xf numFmtId="165" fontId="5" fillId="0" borderId="30" xfId="40" applyNumberFormat="1" applyFont="1" applyFill="1" applyBorder="1" applyAlignment="1" applyProtection="1">
      <alignment horizontal="center" vertical="center" wrapText="1"/>
      <protection/>
    </xf>
    <xf numFmtId="165" fontId="9" fillId="0" borderId="31" xfId="40" applyNumberFormat="1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>
      <alignment horizontal="right"/>
    </xf>
    <xf numFmtId="3" fontId="8" fillId="33" borderId="42" xfId="0" applyNumberFormat="1" applyFont="1" applyFill="1" applyBorder="1" applyAlignment="1">
      <alignment wrapText="1"/>
    </xf>
    <xf numFmtId="3" fontId="5" fillId="0" borderId="21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/>
    </xf>
    <xf numFmtId="3" fontId="5" fillId="33" borderId="21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wrapText="1"/>
    </xf>
    <xf numFmtId="3" fontId="5" fillId="0" borderId="23" xfId="0" applyNumberFormat="1" applyFont="1" applyFill="1" applyBorder="1" applyAlignment="1">
      <alignment/>
    </xf>
    <xf numFmtId="3" fontId="5" fillId="0" borderId="59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 wrapText="1"/>
    </xf>
    <xf numFmtId="3" fontId="9" fillId="0" borderId="26" xfId="0" applyNumberFormat="1" applyFont="1" applyFill="1" applyBorder="1" applyAlignment="1">
      <alignment/>
    </xf>
    <xf numFmtId="3" fontId="9" fillId="0" borderId="57" xfId="0" applyNumberFormat="1" applyFont="1" applyFill="1" applyBorder="1" applyAlignment="1">
      <alignment wrapText="1"/>
    </xf>
    <xf numFmtId="3" fontId="9" fillId="0" borderId="49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 wrapText="1"/>
    </xf>
    <xf numFmtId="3" fontId="5" fillId="0" borderId="39" xfId="0" applyNumberFormat="1" applyFont="1" applyFill="1" applyBorder="1" applyAlignment="1">
      <alignment/>
    </xf>
    <xf numFmtId="3" fontId="8" fillId="0" borderId="42" xfId="0" applyNumberFormat="1" applyFont="1" applyFill="1" applyBorder="1" applyAlignment="1">
      <alignment wrapText="1"/>
    </xf>
    <xf numFmtId="3" fontId="10" fillId="0" borderId="21" xfId="0" applyNumberFormat="1" applyFont="1" applyFill="1" applyBorder="1" applyAlignment="1">
      <alignment/>
    </xf>
    <xf numFmtId="165" fontId="9" fillId="33" borderId="60" xfId="40" applyNumberFormat="1" applyFont="1" applyFill="1" applyBorder="1" applyAlignment="1">
      <alignment/>
    </xf>
    <xf numFmtId="165" fontId="10" fillId="33" borderId="60" xfId="4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37" xfId="0" applyFont="1" applyBorder="1" applyAlignment="1">
      <alignment/>
    </xf>
    <xf numFmtId="165" fontId="0" fillId="0" borderId="37" xfId="40" applyNumberFormat="1" applyFont="1" applyBorder="1" applyAlignment="1">
      <alignment/>
    </xf>
    <xf numFmtId="0" fontId="29" fillId="0" borderId="19" xfId="0" applyFont="1" applyBorder="1" applyAlignment="1">
      <alignment horizontal="left"/>
    </xf>
    <xf numFmtId="165" fontId="9" fillId="33" borderId="15" xfId="40" applyNumberFormat="1" applyFont="1" applyFill="1" applyBorder="1" applyAlignment="1">
      <alignment/>
    </xf>
    <xf numFmtId="165" fontId="9" fillId="0" borderId="12" xfId="40" applyNumberFormat="1" applyFont="1" applyBorder="1" applyAlignment="1">
      <alignment horizontal="center"/>
    </xf>
    <xf numFmtId="165" fontId="9" fillId="0" borderId="15" xfId="40" applyNumberFormat="1" applyFont="1" applyBorder="1" applyAlignment="1">
      <alignment horizontal="center"/>
    </xf>
    <xf numFmtId="165" fontId="9" fillId="0" borderId="15" xfId="40" applyNumberFormat="1" applyFont="1" applyBorder="1" applyAlignment="1">
      <alignment/>
    </xf>
    <xf numFmtId="165" fontId="9" fillId="0" borderId="12" xfId="40" applyNumberFormat="1" applyFont="1" applyBorder="1" applyAlignment="1">
      <alignment/>
    </xf>
    <xf numFmtId="165" fontId="9" fillId="0" borderId="14" xfId="40" applyNumberFormat="1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65" fontId="9" fillId="0" borderId="0" xfId="40" applyNumberFormat="1" applyFont="1" applyFill="1" applyBorder="1" applyAlignment="1">
      <alignment/>
    </xf>
    <xf numFmtId="165" fontId="5" fillId="0" borderId="61" xfId="40" applyNumberFormat="1" applyFont="1" applyFill="1" applyBorder="1" applyAlignment="1">
      <alignment/>
    </xf>
    <xf numFmtId="0" fontId="4" fillId="0" borderId="42" xfId="0" applyFont="1" applyBorder="1" applyAlignment="1">
      <alignment/>
    </xf>
    <xf numFmtId="0" fontId="3" fillId="0" borderId="38" xfId="0" applyFont="1" applyBorder="1" applyAlignment="1">
      <alignment/>
    </xf>
    <xf numFmtId="3" fontId="9" fillId="0" borderId="10" xfId="0" applyNumberFormat="1" applyFont="1" applyBorder="1" applyAlignment="1">
      <alignment horizontal="left" wrapText="1"/>
    </xf>
    <xf numFmtId="0" fontId="5" fillId="0" borderId="21" xfId="54" applyFont="1" applyFill="1" applyBorder="1" applyAlignment="1" applyProtection="1">
      <alignment horizontal="left" vertical="center" wrapText="1" indent="1"/>
      <protection/>
    </xf>
    <xf numFmtId="165" fontId="5" fillId="0" borderId="21" xfId="40" applyNumberFormat="1" applyFont="1" applyFill="1" applyBorder="1" applyAlignment="1" applyProtection="1">
      <alignment vertical="center" wrapText="1"/>
      <protection/>
    </xf>
    <xf numFmtId="3" fontId="4" fillId="0" borderId="10" xfId="0" applyNumberFormat="1" applyFont="1" applyBorder="1" applyAlignment="1">
      <alignment/>
    </xf>
    <xf numFmtId="3" fontId="11" fillId="0" borderId="36" xfId="0" applyNumberFormat="1" applyFont="1" applyFill="1" applyBorder="1" applyAlignment="1">
      <alignment wrapText="1"/>
    </xf>
    <xf numFmtId="3" fontId="11" fillId="0" borderId="21" xfId="0" applyNumberFormat="1" applyFont="1" applyFill="1" applyBorder="1" applyAlignment="1">
      <alignment/>
    </xf>
    <xf numFmtId="3" fontId="33" fillId="33" borderId="15" xfId="0" applyNumberFormat="1" applyFont="1" applyFill="1" applyBorder="1" applyAlignment="1">
      <alignment/>
    </xf>
    <xf numFmtId="165" fontId="34" fillId="0" borderId="0" xfId="40" applyNumberFormat="1" applyFont="1" applyAlignment="1">
      <alignment/>
    </xf>
    <xf numFmtId="0" fontId="34" fillId="0" borderId="0" xfId="0" applyFont="1" applyAlignment="1">
      <alignment/>
    </xf>
    <xf numFmtId="3" fontId="11" fillId="0" borderId="12" xfId="0" applyNumberFormat="1" applyFont="1" applyFill="1" applyBorder="1" applyAlignment="1">
      <alignment wrapText="1"/>
    </xf>
    <xf numFmtId="3" fontId="11" fillId="0" borderId="26" xfId="0" applyNumberFormat="1" applyFont="1" applyFill="1" applyBorder="1" applyAlignment="1">
      <alignment/>
    </xf>
    <xf numFmtId="3" fontId="11" fillId="0" borderId="57" xfId="0" applyNumberFormat="1" applyFont="1" applyFill="1" applyBorder="1" applyAlignment="1">
      <alignment wrapText="1"/>
    </xf>
    <xf numFmtId="3" fontId="11" fillId="0" borderId="49" xfId="0" applyNumberFormat="1" applyFont="1" applyFill="1" applyBorder="1" applyAlignment="1">
      <alignment/>
    </xf>
    <xf numFmtId="3" fontId="11" fillId="33" borderId="49" xfId="0" applyNumberFormat="1" applyFont="1" applyFill="1" applyBorder="1" applyAlignment="1">
      <alignment/>
    </xf>
    <xf numFmtId="3" fontId="11" fillId="33" borderId="51" xfId="0" applyNumberFormat="1" applyFont="1" applyFill="1" applyBorder="1" applyAlignment="1">
      <alignment/>
    </xf>
    <xf numFmtId="3" fontId="9" fillId="0" borderId="49" xfId="0" applyNumberFormat="1" applyFont="1" applyFill="1" applyBorder="1" applyAlignment="1">
      <alignment/>
    </xf>
    <xf numFmtId="0" fontId="34" fillId="0" borderId="21" xfId="0" applyFont="1" applyBorder="1" applyAlignment="1">
      <alignment wrapText="1"/>
    </xf>
    <xf numFmtId="3" fontId="11" fillId="0" borderId="49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 wrapText="1"/>
    </xf>
    <xf numFmtId="3" fontId="9" fillId="0" borderId="10" xfId="0" applyNumberFormat="1" applyFont="1" applyFill="1" applyBorder="1" applyAlignment="1">
      <alignment wrapText="1"/>
    </xf>
    <xf numFmtId="3" fontId="8" fillId="0" borderId="57" xfId="0" applyNumberFormat="1" applyFont="1" applyFill="1" applyBorder="1" applyAlignment="1">
      <alignment wrapText="1"/>
    </xf>
    <xf numFmtId="3" fontId="5" fillId="0" borderId="49" xfId="0" applyNumberFormat="1" applyFont="1" applyFill="1" applyBorder="1" applyAlignment="1">
      <alignment/>
    </xf>
    <xf numFmtId="165" fontId="35" fillId="0" borderId="0" xfId="40" applyNumberFormat="1" applyFont="1" applyAlignment="1">
      <alignment/>
    </xf>
    <xf numFmtId="0" fontId="35" fillId="0" borderId="0" xfId="0" applyFont="1" applyAlignment="1">
      <alignment/>
    </xf>
    <xf numFmtId="3" fontId="9" fillId="33" borderId="62" xfId="0" applyNumberFormat="1" applyFont="1" applyFill="1" applyBorder="1" applyAlignment="1">
      <alignment wrapText="1"/>
    </xf>
    <xf numFmtId="3" fontId="11" fillId="33" borderId="63" xfId="0" applyNumberFormat="1" applyFont="1" applyFill="1" applyBorder="1" applyAlignment="1">
      <alignment wrapText="1"/>
    </xf>
    <xf numFmtId="3" fontId="11" fillId="33" borderId="27" xfId="0" applyNumberFormat="1" applyFont="1" applyFill="1" applyBorder="1" applyAlignment="1">
      <alignment/>
    </xf>
    <xf numFmtId="165" fontId="24" fillId="0" borderId="0" xfId="40" applyNumberFormat="1" applyFont="1" applyAlignment="1">
      <alignment/>
    </xf>
    <xf numFmtId="165" fontId="0" fillId="0" borderId="0" xfId="40" applyNumberFormat="1" applyFont="1" applyAlignment="1">
      <alignment horizontal="right"/>
    </xf>
    <xf numFmtId="0" fontId="0" fillId="0" borderId="0" xfId="0" applyAlignment="1">
      <alignment horizontal="right"/>
    </xf>
    <xf numFmtId="3" fontId="11" fillId="33" borderId="21" xfId="0" applyNumberFormat="1" applyFont="1" applyFill="1" applyBorder="1" applyAlignment="1">
      <alignment/>
    </xf>
    <xf numFmtId="3" fontId="9" fillId="33" borderId="21" xfId="0" applyNumberFormat="1" applyFont="1" applyFill="1" applyBorder="1" applyAlignment="1">
      <alignment horizontal="right"/>
    </xf>
    <xf numFmtId="3" fontId="11" fillId="33" borderId="21" xfId="0" applyNumberFormat="1" applyFont="1" applyFill="1" applyBorder="1" applyAlignment="1">
      <alignment horizontal="right"/>
    </xf>
    <xf numFmtId="3" fontId="11" fillId="33" borderId="52" xfId="0" applyNumberFormat="1" applyFont="1" applyFill="1" applyBorder="1" applyAlignment="1">
      <alignment wrapText="1"/>
    </xf>
    <xf numFmtId="3" fontId="11" fillId="33" borderId="34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3" fontId="17" fillId="33" borderId="26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 wrapText="1"/>
    </xf>
    <xf numFmtId="3" fontId="9" fillId="33" borderId="15" xfId="0" applyNumberFormat="1" applyFont="1" applyFill="1" applyBorder="1" applyAlignment="1">
      <alignment wrapText="1"/>
    </xf>
    <xf numFmtId="3" fontId="9" fillId="33" borderId="23" xfId="0" applyNumberFormat="1" applyFont="1" applyFill="1" applyBorder="1" applyAlignment="1">
      <alignment/>
    </xf>
    <xf numFmtId="3" fontId="11" fillId="33" borderId="24" xfId="0" applyNumberFormat="1" applyFont="1" applyFill="1" applyBorder="1" applyAlignment="1">
      <alignment/>
    </xf>
    <xf numFmtId="0" fontId="29" fillId="0" borderId="19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165" fontId="2" fillId="0" borderId="60" xfId="40" applyNumberFormat="1" applyFont="1" applyBorder="1" applyAlignment="1">
      <alignment horizontal="center"/>
    </xf>
    <xf numFmtId="165" fontId="2" fillId="33" borderId="14" xfId="0" applyNumberFormat="1" applyFont="1" applyFill="1" applyBorder="1" applyAlignment="1">
      <alignment/>
    </xf>
    <xf numFmtId="0" fontId="0" fillId="0" borderId="21" xfId="0" applyBorder="1" applyAlignment="1">
      <alignment/>
    </xf>
    <xf numFmtId="165" fontId="0" fillId="0" borderId="60" xfId="40" applyNumberFormat="1" applyFont="1" applyBorder="1" applyAlignment="1">
      <alignment/>
    </xf>
    <xf numFmtId="165" fontId="0" fillId="0" borderId="21" xfId="40" applyNumberFormat="1" applyFont="1" applyBorder="1" applyAlignment="1">
      <alignment/>
    </xf>
    <xf numFmtId="3" fontId="13" fillId="33" borderId="13" xfId="0" applyNumberFormat="1" applyFont="1" applyFill="1" applyBorder="1" applyAlignment="1">
      <alignment horizontal="center" vertical="center"/>
    </xf>
    <xf numFmtId="165" fontId="2" fillId="0" borderId="21" xfId="0" applyNumberFormat="1" applyFont="1" applyBorder="1" applyAlignment="1">
      <alignment/>
    </xf>
    <xf numFmtId="165" fontId="9" fillId="0" borderId="15" xfId="40" applyNumberFormat="1" applyFont="1" applyBorder="1" applyAlignment="1">
      <alignment horizontal="center"/>
    </xf>
    <xf numFmtId="49" fontId="12" fillId="0" borderId="15" xfId="0" applyNumberFormat="1" applyFont="1" applyFill="1" applyBorder="1" applyAlignment="1">
      <alignment/>
    </xf>
    <xf numFmtId="0" fontId="36" fillId="0" borderId="19" xfId="0" applyFont="1" applyBorder="1" applyAlignment="1">
      <alignment/>
    </xf>
    <xf numFmtId="0" fontId="36" fillId="0" borderId="19" xfId="0" applyFont="1" applyBorder="1" applyAlignment="1">
      <alignment horizontal="left"/>
    </xf>
    <xf numFmtId="0" fontId="36" fillId="0" borderId="19" xfId="0" applyFont="1" applyBorder="1" applyAlignment="1">
      <alignment wrapText="1"/>
    </xf>
    <xf numFmtId="0" fontId="36" fillId="0" borderId="20" xfId="0" applyFont="1" applyBorder="1" applyAlignment="1">
      <alignment/>
    </xf>
    <xf numFmtId="165" fontId="27" fillId="33" borderId="21" xfId="40" applyNumberFormat="1" applyFont="1" applyFill="1" applyBorder="1" applyAlignment="1">
      <alignment/>
    </xf>
    <xf numFmtId="3" fontId="27" fillId="33" borderId="21" xfId="0" applyNumberFormat="1" applyFont="1" applyFill="1" applyBorder="1" applyAlignment="1">
      <alignment/>
    </xf>
    <xf numFmtId="165" fontId="26" fillId="0" borderId="21" xfId="40" applyNumberFormat="1" applyFont="1" applyBorder="1" applyAlignment="1">
      <alignment horizontal="center"/>
    </xf>
    <xf numFmtId="165" fontId="27" fillId="0" borderId="21" xfId="40" applyNumberFormat="1" applyFont="1" applyBorder="1" applyAlignment="1">
      <alignment horizontal="center"/>
    </xf>
    <xf numFmtId="165" fontId="27" fillId="33" borderId="21" xfId="40" applyNumberFormat="1" applyFont="1" applyFill="1" applyBorder="1" applyAlignment="1">
      <alignment/>
    </xf>
    <xf numFmtId="0" fontId="9" fillId="0" borderId="41" xfId="0" applyFont="1" applyBorder="1" applyAlignment="1">
      <alignment wrapText="1"/>
    </xf>
    <xf numFmtId="0" fontId="10" fillId="0" borderId="52" xfId="0" applyFont="1" applyBorder="1" applyAlignment="1">
      <alignment/>
    </xf>
    <xf numFmtId="0" fontId="0" fillId="0" borderId="32" xfId="0" applyBorder="1" applyAlignment="1">
      <alignment/>
    </xf>
    <xf numFmtId="3" fontId="13" fillId="33" borderId="21" xfId="0" applyNumberFormat="1" applyFont="1" applyFill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3" fontId="13" fillId="33" borderId="32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0" fillId="0" borderId="0" xfId="0" applyFont="1" applyAlignment="1">
      <alignment/>
    </xf>
    <xf numFmtId="165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2" xfId="0" applyFont="1" applyBorder="1" applyAlignment="1">
      <alignment/>
    </xf>
    <xf numFmtId="165" fontId="25" fillId="0" borderId="34" xfId="0" applyNumberFormat="1" applyFont="1" applyBorder="1" applyAlignment="1">
      <alignment/>
    </xf>
    <xf numFmtId="0" fontId="25" fillId="0" borderId="35" xfId="0" applyFont="1" applyBorder="1" applyAlignment="1">
      <alignment/>
    </xf>
    <xf numFmtId="165" fontId="9" fillId="0" borderId="15" xfId="40" applyNumberFormat="1" applyFont="1" applyBorder="1" applyAlignment="1">
      <alignment/>
    </xf>
    <xf numFmtId="165" fontId="0" fillId="0" borderId="0" xfId="40" applyNumberFormat="1" applyFont="1" applyAlignment="1">
      <alignment/>
    </xf>
    <xf numFmtId="165" fontId="9" fillId="0" borderId="15" xfId="40" applyNumberFormat="1" applyFont="1" applyBorder="1" applyAlignment="1">
      <alignment wrapText="1"/>
    </xf>
    <xf numFmtId="165" fontId="5" fillId="0" borderId="15" xfId="40" applyNumberFormat="1" applyFont="1" applyBorder="1" applyAlignment="1">
      <alignment horizontal="center"/>
    </xf>
    <xf numFmtId="43" fontId="5" fillId="0" borderId="15" xfId="40" applyFont="1" applyBorder="1" applyAlignment="1">
      <alignment horizontal="center"/>
    </xf>
    <xf numFmtId="165" fontId="3" fillId="0" borderId="12" xfId="40" applyNumberFormat="1" applyFont="1" applyBorder="1" applyAlignment="1">
      <alignment/>
    </xf>
    <xf numFmtId="165" fontId="4" fillId="0" borderId="37" xfId="40" applyNumberFormat="1" applyFont="1" applyBorder="1" applyAlignment="1">
      <alignment/>
    </xf>
    <xf numFmtId="0" fontId="4" fillId="0" borderId="18" xfId="0" applyFont="1" applyBorder="1" applyAlignment="1">
      <alignment/>
    </xf>
    <xf numFmtId="165" fontId="4" fillId="0" borderId="47" xfId="40" applyNumberFormat="1" applyFont="1" applyBorder="1" applyAlignment="1">
      <alignment/>
    </xf>
    <xf numFmtId="165" fontId="3" fillId="0" borderId="31" xfId="40" applyNumberFormat="1" applyFont="1" applyBorder="1" applyAlignment="1">
      <alignment/>
    </xf>
    <xf numFmtId="165" fontId="3" fillId="0" borderId="32" xfId="40" applyNumberFormat="1" applyFont="1" applyBorder="1" applyAlignment="1">
      <alignment/>
    </xf>
    <xf numFmtId="165" fontId="3" fillId="0" borderId="35" xfId="40" applyNumberFormat="1" applyFont="1" applyBorder="1" applyAlignment="1">
      <alignment/>
    </xf>
    <xf numFmtId="0" fontId="3" fillId="0" borderId="63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52" xfId="0" applyFont="1" applyBorder="1" applyAlignment="1">
      <alignment wrapText="1"/>
    </xf>
    <xf numFmtId="165" fontId="3" fillId="0" borderId="64" xfId="40" applyNumberFormat="1" applyFont="1" applyBorder="1" applyAlignment="1">
      <alignment/>
    </xf>
    <xf numFmtId="165" fontId="3" fillId="0" borderId="46" xfId="40" applyNumberFormat="1" applyFont="1" applyBorder="1" applyAlignment="1">
      <alignment/>
    </xf>
    <xf numFmtId="165" fontId="3" fillId="0" borderId="53" xfId="4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3" fillId="0" borderId="63" xfId="0" applyNumberFormat="1" applyFont="1" applyBorder="1" applyAlignment="1">
      <alignment wrapText="1"/>
    </xf>
    <xf numFmtId="3" fontId="3" fillId="0" borderId="41" xfId="0" applyNumberFormat="1" applyFont="1" applyBorder="1" applyAlignment="1">
      <alignment/>
    </xf>
    <xf numFmtId="3" fontId="3" fillId="0" borderId="41" xfId="0" applyNumberFormat="1" applyFont="1" applyBorder="1" applyAlignment="1">
      <alignment wrapText="1"/>
    </xf>
    <xf numFmtId="3" fontId="3" fillId="0" borderId="52" xfId="0" applyNumberFormat="1" applyFont="1" applyBorder="1" applyAlignment="1">
      <alignment wrapText="1"/>
    </xf>
    <xf numFmtId="3" fontId="3" fillId="0" borderId="63" xfId="0" applyNumberFormat="1" applyFont="1" applyBorder="1" applyAlignment="1">
      <alignment wrapText="1"/>
    </xf>
    <xf numFmtId="3" fontId="3" fillId="0" borderId="52" xfId="0" applyNumberFormat="1" applyFont="1" applyBorder="1" applyAlignment="1">
      <alignment/>
    </xf>
    <xf numFmtId="165" fontId="3" fillId="0" borderId="35" xfId="40" applyNumberFormat="1" applyFont="1" applyFill="1" applyBorder="1" applyAlignment="1">
      <alignment/>
    </xf>
    <xf numFmtId="165" fontId="3" fillId="0" borderId="36" xfId="40" applyNumberFormat="1" applyFont="1" applyBorder="1" applyAlignment="1">
      <alignment/>
    </xf>
    <xf numFmtId="164" fontId="5" fillId="0" borderId="50" xfId="54" applyNumberFormat="1" applyFont="1" applyFill="1" applyBorder="1" applyAlignment="1" applyProtection="1">
      <alignment vertical="center" wrapText="1"/>
      <protection locked="0"/>
    </xf>
    <xf numFmtId="165" fontId="2" fillId="0" borderId="15" xfId="40" applyNumberFormat="1" applyFont="1" applyFill="1" applyBorder="1" applyAlignment="1">
      <alignment horizontal="center"/>
    </xf>
    <xf numFmtId="0" fontId="0" fillId="33" borderId="28" xfId="0" applyFont="1" applyFill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wrapText="1"/>
    </xf>
    <xf numFmtId="165" fontId="9" fillId="0" borderId="36" xfId="40" applyNumberFormat="1" applyFont="1" applyFill="1" applyBorder="1" applyAlignment="1">
      <alignment/>
    </xf>
    <xf numFmtId="165" fontId="0" fillId="0" borderId="57" xfId="40" applyNumberFormat="1" applyFont="1" applyFill="1" applyBorder="1" applyAlignment="1">
      <alignment/>
    </xf>
    <xf numFmtId="165" fontId="0" fillId="0" borderId="57" xfId="40" applyNumberFormat="1" applyFont="1" applyFill="1" applyBorder="1" applyAlignment="1">
      <alignment/>
    </xf>
    <xf numFmtId="165" fontId="9" fillId="0" borderId="60" xfId="40" applyNumberFormat="1" applyFont="1" applyFill="1" applyBorder="1" applyAlignment="1">
      <alignment/>
    </xf>
    <xf numFmtId="165" fontId="2" fillId="0" borderId="54" xfId="40" applyNumberFormat="1" applyFont="1" applyFill="1" applyBorder="1" applyAlignment="1">
      <alignment horizontal="center"/>
    </xf>
    <xf numFmtId="165" fontId="10" fillId="0" borderId="36" xfId="40" applyNumberFormat="1" applyFont="1" applyFill="1" applyBorder="1" applyAlignment="1">
      <alignment/>
    </xf>
    <xf numFmtId="165" fontId="10" fillId="0" borderId="60" xfId="40" applyNumberFormat="1" applyFont="1" applyFill="1" applyBorder="1" applyAlignment="1">
      <alignment/>
    </xf>
    <xf numFmtId="0" fontId="25" fillId="0" borderId="0" xfId="0" applyFont="1" applyFill="1" applyAlignment="1">
      <alignment/>
    </xf>
    <xf numFmtId="165" fontId="0" fillId="0" borderId="36" xfId="40" applyNumberFormat="1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6" xfId="0" applyFont="1" applyFill="1" applyBorder="1" applyAlignment="1">
      <alignment/>
    </xf>
    <xf numFmtId="165" fontId="0" fillId="0" borderId="36" xfId="40" applyNumberFormat="1" applyFont="1" applyFill="1" applyBorder="1" applyAlignment="1">
      <alignment/>
    </xf>
    <xf numFmtId="165" fontId="0" fillId="0" borderId="60" xfId="40" applyNumberFormat="1" applyFont="1" applyFill="1" applyBorder="1" applyAlignment="1">
      <alignment/>
    </xf>
    <xf numFmtId="165" fontId="0" fillId="0" borderId="36" xfId="40" applyNumberFormat="1" applyFont="1" applyFill="1" applyBorder="1" applyAlignment="1">
      <alignment/>
    </xf>
    <xf numFmtId="165" fontId="0" fillId="0" borderId="60" xfId="40" applyNumberFormat="1" applyFont="1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20" xfId="0" applyFill="1" applyBorder="1" applyAlignment="1">
      <alignment/>
    </xf>
    <xf numFmtId="165" fontId="0" fillId="0" borderId="21" xfId="40" applyNumberFormat="1" applyFont="1" applyFill="1" applyBorder="1" applyAlignment="1">
      <alignment/>
    </xf>
    <xf numFmtId="165" fontId="0" fillId="0" borderId="21" xfId="40" applyNumberFormat="1" applyFont="1" applyFill="1" applyBorder="1" applyAlignment="1">
      <alignment/>
    </xf>
    <xf numFmtId="165" fontId="0" fillId="0" borderId="37" xfId="40" applyNumberFormat="1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7" xfId="0" applyFont="1" applyFill="1" applyBorder="1" applyAlignment="1">
      <alignment/>
    </xf>
    <xf numFmtId="165" fontId="0" fillId="0" borderId="37" xfId="4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13" fillId="0" borderId="15" xfId="0" applyFont="1" applyFill="1" applyBorder="1" applyAlignment="1">
      <alignment/>
    </xf>
    <xf numFmtId="165" fontId="2" fillId="0" borderId="5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7" fillId="0" borderId="20" xfId="0" applyFont="1" applyBorder="1" applyAlignment="1">
      <alignment/>
    </xf>
    <xf numFmtId="0" fontId="37" fillId="0" borderId="19" xfId="0" applyFont="1" applyBorder="1" applyAlignment="1">
      <alignment/>
    </xf>
    <xf numFmtId="165" fontId="0" fillId="0" borderId="57" xfId="40" applyNumberFormat="1" applyFont="1" applyBorder="1" applyAlignment="1">
      <alignment/>
    </xf>
    <xf numFmtId="0" fontId="29" fillId="0" borderId="44" xfId="0" applyFont="1" applyBorder="1" applyAlignment="1">
      <alignment wrapText="1"/>
    </xf>
    <xf numFmtId="0" fontId="29" fillId="0" borderId="36" xfId="0" applyFont="1" applyBorder="1" applyAlignment="1">
      <alignment wrapText="1"/>
    </xf>
    <xf numFmtId="165" fontId="9" fillId="33" borderId="44" xfId="40" applyNumberFormat="1" applyFont="1" applyFill="1" applyBorder="1" applyAlignment="1">
      <alignment/>
    </xf>
    <xf numFmtId="165" fontId="9" fillId="33" borderId="37" xfId="40" applyNumberFormat="1" applyFont="1" applyFill="1" applyBorder="1" applyAlignment="1">
      <alignment/>
    </xf>
    <xf numFmtId="165" fontId="9" fillId="33" borderId="65" xfId="40" applyNumberFormat="1" applyFont="1" applyFill="1" applyBorder="1" applyAlignment="1">
      <alignment/>
    </xf>
    <xf numFmtId="165" fontId="9" fillId="33" borderId="43" xfId="40" applyNumberFormat="1" applyFont="1" applyFill="1" applyBorder="1" applyAlignment="1">
      <alignment/>
    </xf>
    <xf numFmtId="165" fontId="9" fillId="33" borderId="66" xfId="40" applyNumberFormat="1" applyFont="1" applyFill="1" applyBorder="1" applyAlignment="1">
      <alignment/>
    </xf>
    <xf numFmtId="165" fontId="2" fillId="0" borderId="15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56" xfId="0" applyFont="1" applyBorder="1" applyAlignment="1">
      <alignment/>
    </xf>
    <xf numFmtId="0" fontId="0" fillId="0" borderId="44" xfId="0" applyBorder="1" applyAlignment="1">
      <alignment/>
    </xf>
    <xf numFmtId="0" fontId="0" fillId="0" borderId="66" xfId="0" applyBorder="1" applyAlignment="1">
      <alignment/>
    </xf>
    <xf numFmtId="0" fontId="0" fillId="0" borderId="65" xfId="0" applyBorder="1" applyAlignment="1">
      <alignment/>
    </xf>
    <xf numFmtId="3" fontId="9" fillId="33" borderId="65" xfId="40" applyNumberFormat="1" applyFont="1" applyFill="1" applyBorder="1" applyAlignment="1">
      <alignment/>
    </xf>
    <xf numFmtId="3" fontId="9" fillId="33" borderId="47" xfId="40" applyNumberFormat="1" applyFont="1" applyFill="1" applyBorder="1" applyAlignment="1">
      <alignment/>
    </xf>
    <xf numFmtId="3" fontId="9" fillId="33" borderId="44" xfId="40" applyNumberFormat="1" applyFont="1" applyFill="1" applyBorder="1" applyAlignment="1">
      <alignment/>
    </xf>
    <xf numFmtId="3" fontId="2" fillId="0" borderId="65" xfId="40" applyNumberFormat="1" applyFont="1" applyBorder="1" applyAlignment="1">
      <alignment horizontal="center"/>
    </xf>
    <xf numFmtId="3" fontId="0" fillId="0" borderId="44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3" fontId="9" fillId="33" borderId="43" xfId="40" applyNumberFormat="1" applyFont="1" applyFill="1" applyBorder="1" applyAlignment="1">
      <alignment/>
    </xf>
    <xf numFmtId="3" fontId="9" fillId="33" borderId="36" xfId="40" applyNumberFormat="1" applyFont="1" applyFill="1" applyBorder="1" applyAlignment="1">
      <alignment/>
    </xf>
    <xf numFmtId="3" fontId="0" fillId="0" borderId="43" xfId="40" applyNumberFormat="1" applyFont="1" applyBorder="1" applyAlignment="1">
      <alignment horizontal="center"/>
    </xf>
    <xf numFmtId="3" fontId="0" fillId="0" borderId="36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2" fillId="0" borderId="43" xfId="40" applyNumberFormat="1" applyFont="1" applyBorder="1" applyAlignment="1">
      <alignment horizontal="center"/>
    </xf>
    <xf numFmtId="3" fontId="9" fillId="33" borderId="51" xfId="40" applyNumberFormat="1" applyFont="1" applyFill="1" applyBorder="1" applyAlignment="1">
      <alignment/>
    </xf>
    <xf numFmtId="3" fontId="9" fillId="33" borderId="37" xfId="40" applyNumberFormat="1" applyFont="1" applyFill="1" applyBorder="1" applyAlignment="1">
      <alignment/>
    </xf>
    <xf numFmtId="3" fontId="2" fillId="0" borderId="66" xfId="40" applyNumberFormat="1" applyFont="1" applyBorder="1" applyAlignment="1">
      <alignment horizontal="center"/>
    </xf>
    <xf numFmtId="3" fontId="0" fillId="0" borderId="37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10" fillId="33" borderId="15" xfId="40" applyNumberFormat="1" applyFont="1" applyFill="1" applyBorder="1" applyAlignment="1">
      <alignment/>
    </xf>
    <xf numFmtId="3" fontId="10" fillId="33" borderId="65" xfId="40" applyNumberFormat="1" applyFont="1" applyFill="1" applyBorder="1" applyAlignment="1">
      <alignment/>
    </xf>
    <xf numFmtId="165" fontId="2" fillId="0" borderId="44" xfId="40" applyNumberFormat="1" applyFont="1" applyBorder="1" applyAlignment="1">
      <alignment horizontal="center"/>
    </xf>
    <xf numFmtId="165" fontId="0" fillId="0" borderId="36" xfId="40" applyNumberFormat="1" applyFont="1" applyBorder="1" applyAlignment="1">
      <alignment horizontal="center"/>
    </xf>
    <xf numFmtId="165" fontId="2" fillId="0" borderId="36" xfId="40" applyNumberFormat="1" applyFont="1" applyBorder="1" applyAlignment="1">
      <alignment horizontal="center"/>
    </xf>
    <xf numFmtId="165" fontId="2" fillId="0" borderId="37" xfId="40" applyNumberFormat="1" applyFont="1" applyBorder="1" applyAlignment="1">
      <alignment horizontal="center"/>
    </xf>
    <xf numFmtId="3" fontId="5" fillId="0" borderId="55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165" fontId="9" fillId="0" borderId="55" xfId="40" applyNumberFormat="1" applyFont="1" applyBorder="1" applyAlignment="1">
      <alignment horizontal="center"/>
    </xf>
    <xf numFmtId="3" fontId="9" fillId="33" borderId="15" xfId="0" applyNumberFormat="1" applyFont="1" applyFill="1" applyBorder="1" applyAlignment="1">
      <alignment horizontal="center"/>
    </xf>
    <xf numFmtId="0" fontId="9" fillId="0" borderId="15" xfId="0" applyFont="1" applyBorder="1" applyAlignment="1">
      <alignment wrapText="1"/>
    </xf>
    <xf numFmtId="0" fontId="9" fillId="0" borderId="12" xfId="0" applyFont="1" applyBorder="1" applyAlignment="1">
      <alignment/>
    </xf>
    <xf numFmtId="165" fontId="9" fillId="0" borderId="12" xfId="40" applyNumberFormat="1" applyFont="1" applyBorder="1" applyAlignment="1">
      <alignment horizontal="center"/>
    </xf>
    <xf numFmtId="3" fontId="9" fillId="33" borderId="12" xfId="0" applyNumberFormat="1" applyFont="1" applyFill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wrapText="1"/>
    </xf>
    <xf numFmtId="165" fontId="9" fillId="0" borderId="12" xfId="40" applyNumberFormat="1" applyFont="1" applyFill="1" applyBorder="1" applyAlignment="1">
      <alignment horizontal="center"/>
    </xf>
    <xf numFmtId="165" fontId="9" fillId="0" borderId="15" xfId="40" applyNumberFormat="1" applyFont="1" applyFill="1" applyBorder="1" applyAlignment="1">
      <alignment horizontal="center"/>
    </xf>
    <xf numFmtId="0" fontId="12" fillId="0" borderId="28" xfId="0" applyFont="1" applyFill="1" applyBorder="1" applyAlignment="1">
      <alignment horizontal="right"/>
    </xf>
    <xf numFmtId="0" fontId="5" fillId="0" borderId="5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/>
    </xf>
    <xf numFmtId="165" fontId="9" fillId="0" borderId="12" xfId="4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6" fillId="0" borderId="15" xfId="0" applyFont="1" applyFill="1" applyBorder="1" applyAlignment="1">
      <alignment/>
    </xf>
    <xf numFmtId="165" fontId="9" fillId="0" borderId="15" xfId="40" applyNumberFormat="1" applyFont="1" applyFill="1" applyBorder="1" applyAlignment="1">
      <alignment horizontal="center"/>
    </xf>
    <xf numFmtId="165" fontId="9" fillId="0" borderId="15" xfId="40" applyNumberFormat="1" applyFont="1" applyFill="1" applyBorder="1" applyAlignment="1">
      <alignment/>
    </xf>
    <xf numFmtId="0" fontId="36" fillId="0" borderId="15" xfId="0" applyFont="1" applyFill="1" applyBorder="1" applyAlignment="1">
      <alignment horizontal="left"/>
    </xf>
    <xf numFmtId="165" fontId="10" fillId="0" borderId="15" xfId="40" applyNumberFormat="1" applyFont="1" applyFill="1" applyBorder="1" applyAlignment="1">
      <alignment/>
    </xf>
    <xf numFmtId="0" fontId="36" fillId="0" borderId="15" xfId="0" applyFont="1" applyFill="1" applyBorder="1" applyAlignment="1">
      <alignment wrapText="1"/>
    </xf>
    <xf numFmtId="165" fontId="9" fillId="0" borderId="12" xfId="40" applyNumberFormat="1" applyFont="1" applyFill="1" applyBorder="1" applyAlignment="1">
      <alignment/>
    </xf>
    <xf numFmtId="0" fontId="36" fillId="0" borderId="10" xfId="0" applyFont="1" applyFill="1" applyBorder="1" applyAlignment="1">
      <alignment/>
    </xf>
    <xf numFmtId="165" fontId="9" fillId="0" borderId="15" xfId="4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165" fontId="5" fillId="0" borderId="15" xfId="4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36" fillId="0" borderId="19" xfId="0" applyFont="1" applyFill="1" applyBorder="1" applyAlignment="1">
      <alignment/>
    </xf>
    <xf numFmtId="165" fontId="40" fillId="33" borderId="15" xfId="40" applyNumberFormat="1" applyFont="1" applyFill="1" applyBorder="1" applyAlignment="1">
      <alignment/>
    </xf>
    <xf numFmtId="0" fontId="38" fillId="0" borderId="20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2" fillId="0" borderId="67" xfId="0" applyFont="1" applyBorder="1" applyAlignment="1">
      <alignment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/>
    </xf>
    <xf numFmtId="165" fontId="0" fillId="0" borderId="44" xfId="40" applyNumberFormat="1" applyFont="1" applyBorder="1" applyAlignment="1">
      <alignment/>
    </xf>
    <xf numFmtId="165" fontId="0" fillId="0" borderId="65" xfId="40" applyNumberFormat="1" applyFont="1" applyBorder="1" applyAlignment="1">
      <alignment/>
    </xf>
    <xf numFmtId="165" fontId="9" fillId="0" borderId="44" xfId="40" applyNumberFormat="1" applyFont="1" applyFill="1" applyBorder="1" applyAlignment="1">
      <alignment/>
    </xf>
    <xf numFmtId="165" fontId="9" fillId="0" borderId="37" xfId="40" applyNumberFormat="1" applyFont="1" applyFill="1" applyBorder="1" applyAlignment="1">
      <alignment/>
    </xf>
    <xf numFmtId="0" fontId="29" fillId="0" borderId="37" xfId="0" applyFont="1" applyBorder="1" applyAlignment="1">
      <alignment wrapText="1"/>
    </xf>
    <xf numFmtId="165" fontId="9" fillId="33" borderId="28" xfId="40" applyNumberFormat="1" applyFont="1" applyFill="1" applyBorder="1" applyAlignment="1">
      <alignment/>
    </xf>
    <xf numFmtId="165" fontId="9" fillId="33" borderId="0" xfId="40" applyNumberFormat="1" applyFont="1" applyFill="1" applyBorder="1" applyAlignment="1">
      <alignment/>
    </xf>
    <xf numFmtId="165" fontId="9" fillId="0" borderId="14" xfId="40" applyNumberFormat="1" applyFont="1" applyFill="1" applyBorder="1" applyAlignment="1">
      <alignment/>
    </xf>
    <xf numFmtId="165" fontId="9" fillId="33" borderId="14" xfId="40" applyNumberFormat="1" applyFont="1" applyFill="1" applyBorder="1" applyAlignment="1">
      <alignment/>
    </xf>
    <xf numFmtId="165" fontId="2" fillId="0" borderId="0" xfId="4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7" xfId="0" applyBorder="1" applyAlignment="1">
      <alignment/>
    </xf>
    <xf numFmtId="0" fontId="29" fillId="0" borderId="0" xfId="0" applyFont="1" applyBorder="1" applyAlignment="1">
      <alignment wrapText="1"/>
    </xf>
    <xf numFmtId="165" fontId="2" fillId="0" borderId="15" xfId="40" applyNumberFormat="1" applyFont="1" applyBorder="1" applyAlignment="1">
      <alignment horizontal="center"/>
    </xf>
    <xf numFmtId="0" fontId="29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165" fontId="0" fillId="0" borderId="15" xfId="40" applyNumberFormat="1" applyFont="1" applyBorder="1" applyAlignment="1">
      <alignment/>
    </xf>
    <xf numFmtId="0" fontId="9" fillId="0" borderId="37" xfId="0" applyFont="1" applyBorder="1" applyAlignment="1">
      <alignment wrapText="1"/>
    </xf>
    <xf numFmtId="165" fontId="27" fillId="33" borderId="44" xfId="40" applyNumberFormat="1" applyFont="1" applyFill="1" applyBorder="1" applyAlignment="1">
      <alignment/>
    </xf>
    <xf numFmtId="165" fontId="27" fillId="33" borderId="36" xfId="40" applyNumberFormat="1" applyFont="1" applyFill="1" applyBorder="1" applyAlignment="1">
      <alignment/>
    </xf>
    <xf numFmtId="165" fontId="27" fillId="33" borderId="37" xfId="40" applyNumberFormat="1" applyFont="1" applyFill="1" applyBorder="1" applyAlignment="1">
      <alignment/>
    </xf>
    <xf numFmtId="165" fontId="27" fillId="33" borderId="43" xfId="40" applyNumberFormat="1" applyFont="1" applyFill="1" applyBorder="1" applyAlignment="1">
      <alignment/>
    </xf>
    <xf numFmtId="3" fontId="27" fillId="33" borderId="44" xfId="0" applyNumberFormat="1" applyFont="1" applyFill="1" applyBorder="1" applyAlignment="1">
      <alignment/>
    </xf>
    <xf numFmtId="3" fontId="27" fillId="33" borderId="36" xfId="0" applyNumberFormat="1" applyFont="1" applyFill="1" applyBorder="1" applyAlignment="1">
      <alignment/>
    </xf>
    <xf numFmtId="165" fontId="26" fillId="0" borderId="44" xfId="40" applyNumberFormat="1" applyFont="1" applyBorder="1" applyAlignment="1">
      <alignment horizontal="center"/>
    </xf>
    <xf numFmtId="165" fontId="26" fillId="0" borderId="36" xfId="40" applyNumberFormat="1" applyFont="1" applyBorder="1" applyAlignment="1">
      <alignment horizontal="center"/>
    </xf>
    <xf numFmtId="165" fontId="27" fillId="0" borderId="43" xfId="40" applyNumberFormat="1" applyFont="1" applyBorder="1" applyAlignment="1">
      <alignment horizontal="center"/>
    </xf>
    <xf numFmtId="165" fontId="27" fillId="33" borderId="43" xfId="40" applyNumberFormat="1" applyFont="1" applyFill="1" applyBorder="1" applyAlignment="1">
      <alignment/>
    </xf>
    <xf numFmtId="165" fontId="2" fillId="0" borderId="44" xfId="0" applyNumberFormat="1" applyFont="1" applyBorder="1" applyAlignment="1">
      <alignment/>
    </xf>
    <xf numFmtId="165" fontId="2" fillId="0" borderId="36" xfId="0" applyNumberFormat="1" applyFont="1" applyBorder="1" applyAlignment="1">
      <alignment/>
    </xf>
    <xf numFmtId="165" fontId="2" fillId="0" borderId="37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5" xfId="0" applyFont="1" applyBorder="1" applyAlignment="1">
      <alignment/>
    </xf>
    <xf numFmtId="165" fontId="25" fillId="0" borderId="28" xfId="0" applyNumberFormat="1" applyFont="1" applyBorder="1" applyAlignment="1">
      <alignment/>
    </xf>
    <xf numFmtId="165" fontId="25" fillId="0" borderId="15" xfId="0" applyNumberFormat="1" applyFont="1" applyBorder="1" applyAlignment="1">
      <alignment/>
    </xf>
    <xf numFmtId="0" fontId="0" fillId="0" borderId="66" xfId="0" applyFont="1" applyBorder="1" applyAlignment="1">
      <alignment/>
    </xf>
    <xf numFmtId="165" fontId="27" fillId="33" borderId="66" xfId="40" applyNumberFormat="1" applyFont="1" applyFill="1" applyBorder="1" applyAlignment="1">
      <alignment/>
    </xf>
    <xf numFmtId="3" fontId="13" fillId="33" borderId="59" xfId="0" applyNumberFormat="1" applyFont="1" applyFill="1" applyBorder="1" applyAlignment="1">
      <alignment horizontal="center"/>
    </xf>
    <xf numFmtId="165" fontId="27" fillId="0" borderId="65" xfId="40" applyNumberFormat="1" applyFont="1" applyBorder="1" applyAlignment="1">
      <alignment horizontal="center"/>
    </xf>
    <xf numFmtId="165" fontId="27" fillId="33" borderId="65" xfId="40" applyNumberFormat="1" applyFont="1" applyFill="1" applyBorder="1" applyAlignment="1">
      <alignment/>
    </xf>
    <xf numFmtId="0" fontId="9" fillId="0" borderId="47" xfId="0" applyFont="1" applyBorder="1" applyAlignment="1">
      <alignment wrapText="1"/>
    </xf>
    <xf numFmtId="0" fontId="9" fillId="0" borderId="38" xfId="0" applyFont="1" applyBorder="1" applyAlignment="1">
      <alignment/>
    </xf>
    <xf numFmtId="165" fontId="9" fillId="0" borderId="26" xfId="40" applyNumberFormat="1" applyFont="1" applyBorder="1" applyAlignment="1">
      <alignment/>
    </xf>
    <xf numFmtId="165" fontId="5" fillId="0" borderId="15" xfId="40" applyNumberFormat="1" applyFont="1" applyBorder="1" applyAlignment="1">
      <alignment/>
    </xf>
    <xf numFmtId="165" fontId="9" fillId="0" borderId="49" xfId="40" applyNumberFormat="1" applyFont="1" applyBorder="1" applyAlignment="1">
      <alignment/>
    </xf>
    <xf numFmtId="0" fontId="5" fillId="0" borderId="15" xfId="0" applyFont="1" applyBorder="1" applyAlignment="1">
      <alignment wrapText="1"/>
    </xf>
    <xf numFmtId="0" fontId="9" fillId="0" borderId="17" xfId="0" applyFont="1" applyBorder="1" applyAlignment="1">
      <alignment wrapText="1"/>
    </xf>
    <xf numFmtId="165" fontId="9" fillId="0" borderId="47" xfId="40" applyNumberFormat="1" applyFont="1" applyBorder="1" applyAlignment="1">
      <alignment/>
    </xf>
    <xf numFmtId="165" fontId="10" fillId="0" borderId="61" xfId="40" applyNumberFormat="1" applyFont="1" applyBorder="1" applyAlignment="1">
      <alignment/>
    </xf>
    <xf numFmtId="165" fontId="10" fillId="0" borderId="50" xfId="40" applyNumberFormat="1" applyFont="1" applyBorder="1" applyAlignment="1">
      <alignment/>
    </xf>
    <xf numFmtId="164" fontId="18" fillId="0" borderId="0" xfId="54" applyNumberFormat="1" applyFont="1" applyFill="1" applyBorder="1" applyAlignment="1" applyProtection="1">
      <alignment horizontal="center" vertical="center"/>
      <protection/>
    </xf>
    <xf numFmtId="0" fontId="5" fillId="0" borderId="68" xfId="54" applyFont="1" applyFill="1" applyBorder="1" applyAlignment="1" applyProtection="1">
      <alignment horizontal="center" vertical="center" wrapText="1"/>
      <protection/>
    </xf>
    <xf numFmtId="49" fontId="5" fillId="0" borderId="63" xfId="54" applyNumberFormat="1" applyFont="1" applyFill="1" applyBorder="1" applyAlignment="1" applyProtection="1">
      <alignment horizontal="center" vertical="center" wrapText="1"/>
      <protection/>
    </xf>
    <xf numFmtId="49" fontId="5" fillId="0" borderId="48" xfId="54" applyNumberFormat="1" applyFont="1" applyFill="1" applyBorder="1" applyAlignment="1" applyProtection="1">
      <alignment horizontal="center" vertical="center" wrapText="1"/>
      <protection/>
    </xf>
    <xf numFmtId="49" fontId="5" fillId="0" borderId="41" xfId="54" applyNumberFormat="1" applyFont="1" applyFill="1" applyBorder="1" applyAlignment="1" applyProtection="1">
      <alignment horizontal="center" vertical="center" wrapText="1"/>
      <protection/>
    </xf>
    <xf numFmtId="164" fontId="5" fillId="0" borderId="28" xfId="54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0" fontId="5" fillId="0" borderId="41" xfId="54" applyFont="1" applyFill="1" applyBorder="1" applyAlignment="1" applyProtection="1">
      <alignment horizontal="left" vertical="center" wrapText="1" indent="2"/>
      <protection/>
    </xf>
    <xf numFmtId="165" fontId="5" fillId="0" borderId="32" xfId="40" applyNumberFormat="1" applyFont="1" applyFill="1" applyBorder="1" applyAlignment="1" applyProtection="1">
      <alignment horizontal="center" vertical="center" wrapText="1"/>
      <protection locked="0"/>
    </xf>
    <xf numFmtId="0" fontId="39" fillId="0" borderId="41" xfId="54" applyFont="1" applyFill="1" applyBorder="1" applyAlignment="1" applyProtection="1">
      <alignment horizontal="left" vertical="center" wrapText="1" indent="1"/>
      <protection/>
    </xf>
    <xf numFmtId="165" fontId="5" fillId="0" borderId="32" xfId="40" applyNumberFormat="1" applyFont="1" applyFill="1" applyBorder="1" applyAlignment="1" applyProtection="1">
      <alignment horizontal="center" vertical="center" wrapText="1"/>
      <protection/>
    </xf>
    <xf numFmtId="0" fontId="5" fillId="0" borderId="21" xfId="54" applyFont="1" applyFill="1" applyBorder="1" applyAlignment="1" applyProtection="1">
      <alignment horizontal="left" vertical="center" wrapText="1" indent="1"/>
      <protection/>
    </xf>
    <xf numFmtId="164" fontId="5" fillId="0" borderId="33" xfId="54" applyNumberFormat="1" applyFont="1" applyFill="1" applyBorder="1" applyAlignment="1" applyProtection="1">
      <alignment vertical="center" wrapText="1"/>
      <protection locked="0"/>
    </xf>
    <xf numFmtId="0" fontId="5" fillId="0" borderId="21" xfId="54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164" fontId="5" fillId="0" borderId="32" xfId="54" applyNumberFormat="1" applyFont="1" applyFill="1" applyBorder="1" applyAlignment="1" applyProtection="1">
      <alignment vertical="center" wrapText="1"/>
      <protection locked="0"/>
    </xf>
    <xf numFmtId="164" fontId="5" fillId="0" borderId="54" xfId="54" applyNumberFormat="1" applyFont="1" applyFill="1" applyBorder="1" applyAlignment="1" applyProtection="1">
      <alignment vertical="center" wrapText="1"/>
      <protection locked="0"/>
    </xf>
    <xf numFmtId="0" fontId="5" fillId="0" borderId="26" xfId="54" applyFont="1" applyFill="1" applyBorder="1" applyAlignment="1" applyProtection="1">
      <alignment vertical="center" wrapText="1"/>
      <protection/>
    </xf>
    <xf numFmtId="0" fontId="5" fillId="0" borderId="21" xfId="54" applyFont="1" applyFill="1" applyBorder="1" applyAlignment="1" applyProtection="1">
      <alignment/>
      <protection/>
    </xf>
    <xf numFmtId="0" fontId="5" fillId="0" borderId="13" xfId="0" applyFont="1" applyBorder="1" applyAlignment="1">
      <alignment wrapText="1"/>
    </xf>
    <xf numFmtId="49" fontId="9" fillId="0" borderId="36" xfId="0" applyNumberFormat="1" applyFont="1" applyBorder="1" applyAlignment="1">
      <alignment horizontal="center"/>
    </xf>
    <xf numFmtId="49" fontId="9" fillId="0" borderId="69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0" fontId="9" fillId="0" borderId="46" xfId="0" applyFont="1" applyBorder="1" applyAlignment="1">
      <alignment wrapText="1"/>
    </xf>
    <xf numFmtId="0" fontId="5" fillId="0" borderId="17" xfId="0" applyFont="1" applyBorder="1" applyAlignment="1">
      <alignment horizontal="center"/>
    </xf>
    <xf numFmtId="49" fontId="9" fillId="0" borderId="21" xfId="0" applyNumberFormat="1" applyFont="1" applyBorder="1" applyAlignment="1">
      <alignment/>
    </xf>
    <xf numFmtId="49" fontId="0" fillId="0" borderId="21" xfId="0" applyNumberFormat="1" applyBorder="1" applyAlignment="1">
      <alignment/>
    </xf>
    <xf numFmtId="165" fontId="9" fillId="0" borderId="21" xfId="40" applyNumberFormat="1" applyFont="1" applyFill="1" applyBorder="1" applyAlignment="1">
      <alignment/>
    </xf>
    <xf numFmtId="165" fontId="10" fillId="0" borderId="40" xfId="40" applyNumberFormat="1" applyFont="1" applyBorder="1" applyAlignment="1">
      <alignment/>
    </xf>
    <xf numFmtId="0" fontId="9" fillId="0" borderId="49" xfId="0" applyFont="1" applyBorder="1" applyAlignment="1">
      <alignment wrapText="1"/>
    </xf>
    <xf numFmtId="165" fontId="5" fillId="0" borderId="15" xfId="40" applyNumberFormat="1" applyFont="1" applyBorder="1" applyAlignment="1">
      <alignment horizontal="right"/>
    </xf>
    <xf numFmtId="165" fontId="3" fillId="0" borderId="46" xfId="40" applyNumberFormat="1" applyFont="1" applyFill="1" applyBorder="1" applyAlignment="1">
      <alignment/>
    </xf>
    <xf numFmtId="165" fontId="3" fillId="0" borderId="53" xfId="40" applyNumberFormat="1" applyFont="1" applyFill="1" applyBorder="1" applyAlignment="1">
      <alignment/>
    </xf>
    <xf numFmtId="165" fontId="4" fillId="0" borderId="47" xfId="40" applyNumberFormat="1" applyFont="1" applyFill="1" applyBorder="1" applyAlignment="1">
      <alignment/>
    </xf>
    <xf numFmtId="165" fontId="3" fillId="0" borderId="12" xfId="40" applyNumberFormat="1" applyFont="1" applyFill="1" applyBorder="1" applyAlignment="1">
      <alignment/>
    </xf>
    <xf numFmtId="165" fontId="3" fillId="0" borderId="64" xfId="40" applyNumberFormat="1" applyFont="1" applyFill="1" applyBorder="1" applyAlignment="1">
      <alignment/>
    </xf>
    <xf numFmtId="0" fontId="5" fillId="0" borderId="15" xfId="0" applyFont="1" applyBorder="1" applyAlignment="1">
      <alignment horizontal="center"/>
    </xf>
    <xf numFmtId="49" fontId="5" fillId="0" borderId="68" xfId="54" applyNumberFormat="1" applyFont="1" applyFill="1" applyBorder="1" applyAlignment="1" applyProtection="1">
      <alignment horizontal="center" vertical="center" wrapText="1"/>
      <protection/>
    </xf>
    <xf numFmtId="165" fontId="0" fillId="0" borderId="65" xfId="40" applyNumberFormat="1" applyFont="1" applyFill="1" applyBorder="1" applyAlignment="1">
      <alignment/>
    </xf>
    <xf numFmtId="165" fontId="0" fillId="0" borderId="0" xfId="40" applyNumberFormat="1" applyFont="1" applyFill="1" applyBorder="1" applyAlignment="1">
      <alignment/>
    </xf>
    <xf numFmtId="0" fontId="29" fillId="0" borderId="19" xfId="0" applyFont="1" applyFill="1" applyBorder="1" applyAlignment="1">
      <alignment/>
    </xf>
    <xf numFmtId="2" fontId="29" fillId="0" borderId="19" xfId="0" applyNumberFormat="1" applyFont="1" applyFill="1" applyBorder="1" applyAlignment="1">
      <alignment wrapText="1"/>
    </xf>
    <xf numFmtId="0" fontId="29" fillId="0" borderId="19" xfId="0" applyFont="1" applyFill="1" applyBorder="1" applyAlignment="1">
      <alignment horizontal="left"/>
    </xf>
    <xf numFmtId="0" fontId="29" fillId="0" borderId="19" xfId="0" applyFont="1" applyFill="1" applyBorder="1" applyAlignment="1">
      <alignment wrapText="1"/>
    </xf>
    <xf numFmtId="0" fontId="29" fillId="0" borderId="20" xfId="0" applyFont="1" applyFill="1" applyBorder="1" applyAlignment="1">
      <alignment/>
    </xf>
    <xf numFmtId="3" fontId="13" fillId="0" borderId="15" xfId="0" applyNumberFormat="1" applyFont="1" applyFill="1" applyBorder="1" applyAlignment="1">
      <alignment horizontal="center" vertical="center"/>
    </xf>
    <xf numFmtId="165" fontId="0" fillId="0" borderId="65" xfId="40" applyNumberFormat="1" applyFont="1" applyBorder="1" applyAlignment="1">
      <alignment/>
    </xf>
    <xf numFmtId="0" fontId="0" fillId="0" borderId="57" xfId="0" applyBorder="1" applyAlignment="1">
      <alignment horizontal="center"/>
    </xf>
    <xf numFmtId="165" fontId="9" fillId="33" borderId="57" xfId="40" applyNumberFormat="1" applyFont="1" applyFill="1" applyBorder="1" applyAlignment="1">
      <alignment/>
    </xf>
    <xf numFmtId="3" fontId="10" fillId="33" borderId="15" xfId="4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65" fontId="75" fillId="0" borderId="15" xfId="40" applyNumberFormat="1" applyFont="1" applyFill="1" applyBorder="1" applyAlignment="1">
      <alignment/>
    </xf>
    <xf numFmtId="165" fontId="9" fillId="0" borderId="0" xfId="4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 wrapText="1"/>
    </xf>
    <xf numFmtId="165" fontId="9" fillId="0" borderId="65" xfId="40" applyNumberFormat="1" applyFont="1" applyFill="1" applyBorder="1" applyAlignment="1">
      <alignment horizontal="right"/>
    </xf>
    <xf numFmtId="165" fontId="9" fillId="0" borderId="0" xfId="40" applyNumberFormat="1" applyFont="1" applyFill="1" applyBorder="1" applyAlignment="1">
      <alignment horizontal="right"/>
    </xf>
    <xf numFmtId="3" fontId="12" fillId="0" borderId="70" xfId="0" applyNumberFormat="1" applyFont="1" applyFill="1" applyBorder="1" applyAlignment="1">
      <alignment/>
    </xf>
    <xf numFmtId="0" fontId="0" fillId="34" borderId="43" xfId="0" applyFill="1" applyBorder="1" applyAlignment="1">
      <alignment/>
    </xf>
    <xf numFmtId="3" fontId="5" fillId="33" borderId="17" xfId="0" applyNumberFormat="1" applyFont="1" applyFill="1" applyBorder="1" applyAlignment="1">
      <alignment horizontal="left" wrapText="1"/>
    </xf>
    <xf numFmtId="3" fontId="5" fillId="33" borderId="28" xfId="0" applyNumberFormat="1" applyFont="1" applyFill="1" applyBorder="1" applyAlignment="1">
      <alignment horizontal="left" wrapText="1"/>
    </xf>
    <xf numFmtId="3" fontId="5" fillId="33" borderId="67" xfId="0" applyNumberFormat="1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center" wrapText="1"/>
    </xf>
    <xf numFmtId="0" fontId="13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17" fillId="33" borderId="44" xfId="0" applyFont="1" applyFill="1" applyBorder="1" applyAlignment="1">
      <alignment horizontal="center" vertical="center" wrapText="1"/>
    </xf>
    <xf numFmtId="0" fontId="23" fillId="33" borderId="5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3" fillId="0" borderId="40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5" fillId="0" borderId="44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13" fillId="0" borderId="44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5" fillId="0" borderId="4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164" fontId="5" fillId="0" borderId="0" xfId="54" applyNumberFormat="1" applyFont="1" applyFill="1" applyBorder="1" applyAlignment="1" applyProtection="1">
      <alignment horizontal="center" vertical="center"/>
      <protection/>
    </xf>
    <xf numFmtId="0" fontId="5" fillId="0" borderId="17" xfId="54" applyFont="1" applyFill="1" applyBorder="1" applyAlignment="1" applyProtection="1">
      <alignment horizontal="left" vertical="center" wrapText="1"/>
      <protection/>
    </xf>
    <xf numFmtId="0" fontId="5" fillId="0" borderId="55" xfId="54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28">
      <selection activeCell="I37" sqref="I37"/>
    </sheetView>
  </sheetViews>
  <sheetFormatPr defaultColWidth="9.00390625" defaultRowHeight="12.75"/>
  <cols>
    <col min="1" max="1" width="35.25390625" style="120" customWidth="1"/>
    <col min="2" max="2" width="15.25390625" style="120" customWidth="1"/>
    <col min="3" max="4" width="13.375" style="120" customWidth="1"/>
    <col min="5" max="5" width="13.625" style="145" customWidth="1"/>
    <col min="6" max="6" width="15.25390625" style="174" bestFit="1" customWidth="1"/>
  </cols>
  <sheetData>
    <row r="1" spans="1:5" ht="37.5" customHeight="1">
      <c r="A1" s="581" t="s">
        <v>31</v>
      </c>
      <c r="B1" s="581"/>
      <c r="C1" s="581"/>
      <c r="D1" s="581"/>
      <c r="E1" s="581"/>
    </row>
    <row r="2" spans="1:5" ht="15">
      <c r="A2" s="131"/>
      <c r="B2" s="131"/>
      <c r="C2" s="131"/>
      <c r="D2" s="131"/>
      <c r="E2" s="132"/>
    </row>
    <row r="3" spans="1:5" ht="18.75" customHeight="1" thickBot="1">
      <c r="A3" s="175"/>
      <c r="B3" s="175"/>
      <c r="C3" s="176"/>
      <c r="D3" s="176"/>
      <c r="E3" s="353"/>
    </row>
    <row r="4" spans="1:6" s="71" customFormat="1" ht="12" customHeight="1">
      <c r="A4" s="582" t="s">
        <v>172</v>
      </c>
      <c r="B4" s="584" t="s">
        <v>106</v>
      </c>
      <c r="C4" s="584" t="s">
        <v>107</v>
      </c>
      <c r="D4" s="584" t="s">
        <v>117</v>
      </c>
      <c r="E4" s="586" t="s">
        <v>109</v>
      </c>
      <c r="F4" s="127"/>
    </row>
    <row r="5" spans="1:6" s="71" customFormat="1" ht="51" customHeight="1" thickBot="1">
      <c r="A5" s="583"/>
      <c r="B5" s="585"/>
      <c r="C5" s="585"/>
      <c r="D5" s="585"/>
      <c r="E5" s="587"/>
      <c r="F5" s="127"/>
    </row>
    <row r="6" spans="1:6" s="71" customFormat="1" ht="33.75" customHeight="1" thickBot="1">
      <c r="A6" s="216" t="s">
        <v>127</v>
      </c>
      <c r="B6" s="218">
        <f>B7+B13</f>
        <v>724262</v>
      </c>
      <c r="C6" s="218">
        <f>C7+C13</f>
        <v>2373</v>
      </c>
      <c r="D6" s="218">
        <f>D7+D13</f>
        <v>2607</v>
      </c>
      <c r="E6" s="213">
        <f>D6+C6+B6</f>
        <v>729242</v>
      </c>
      <c r="F6" s="127"/>
    </row>
    <row r="7" spans="1:6" s="71" customFormat="1" ht="33.75" customHeight="1" thickBot="1">
      <c r="A7" s="265" t="s">
        <v>133</v>
      </c>
      <c r="B7" s="217">
        <f>SUM(B8:B12)</f>
        <v>323762</v>
      </c>
      <c r="C7" s="217">
        <f>SUM(C8:C12)</f>
        <v>0</v>
      </c>
      <c r="D7" s="217">
        <f>SUM(D8:D12)</f>
        <v>0</v>
      </c>
      <c r="E7" s="213">
        <f aca="true" t="shared" si="0" ref="E7:E29">D7+C7+B7</f>
        <v>323762</v>
      </c>
      <c r="F7" s="127"/>
    </row>
    <row r="8" spans="1:6" s="71" customFormat="1" ht="36" customHeight="1">
      <c r="A8" s="219" t="s">
        <v>128</v>
      </c>
      <c r="B8" s="220">
        <v>153908</v>
      </c>
      <c r="C8" s="196"/>
      <c r="D8" s="197"/>
      <c r="E8" s="213">
        <f t="shared" si="0"/>
        <v>153908</v>
      </c>
      <c r="F8" s="127"/>
    </row>
    <row r="9" spans="1:6" s="71" customFormat="1" ht="46.5" customHeight="1">
      <c r="A9" s="219" t="s">
        <v>129</v>
      </c>
      <c r="B9" s="220">
        <v>106473</v>
      </c>
      <c r="C9" s="196"/>
      <c r="D9" s="197"/>
      <c r="E9" s="213">
        <f t="shared" si="0"/>
        <v>106473</v>
      </c>
      <c r="F9" s="127"/>
    </row>
    <row r="10" spans="1:6" s="71" customFormat="1" ht="40.5" customHeight="1">
      <c r="A10" s="219" t="s">
        <v>130</v>
      </c>
      <c r="B10" s="214">
        <v>6249</v>
      </c>
      <c r="C10" s="134"/>
      <c r="D10" s="136"/>
      <c r="E10" s="213">
        <f t="shared" si="0"/>
        <v>6249</v>
      </c>
      <c r="F10" s="127"/>
    </row>
    <row r="11" spans="1:6" s="71" customFormat="1" ht="51.75" customHeight="1">
      <c r="A11" s="219" t="s">
        <v>132</v>
      </c>
      <c r="B11" s="214">
        <v>9327</v>
      </c>
      <c r="C11" s="134"/>
      <c r="D11" s="136"/>
      <c r="E11" s="213">
        <f t="shared" si="0"/>
        <v>9327</v>
      </c>
      <c r="F11" s="127"/>
    </row>
    <row r="12" spans="1:6" s="71" customFormat="1" ht="66" customHeight="1">
      <c r="A12" s="219" t="s">
        <v>131</v>
      </c>
      <c r="B12" s="214">
        <v>47805</v>
      </c>
      <c r="C12" s="134"/>
      <c r="D12" s="136"/>
      <c r="E12" s="213">
        <f t="shared" si="0"/>
        <v>47805</v>
      </c>
      <c r="F12" s="127"/>
    </row>
    <row r="13" spans="1:6" s="254" customFormat="1" ht="36" customHeight="1">
      <c r="A13" s="257" t="s">
        <v>134</v>
      </c>
      <c r="B13" s="263">
        <v>400500</v>
      </c>
      <c r="C13" s="139">
        <v>2373</v>
      </c>
      <c r="D13" s="140">
        <v>2607</v>
      </c>
      <c r="E13" s="213">
        <f t="shared" si="0"/>
        <v>405480</v>
      </c>
      <c r="F13" s="253"/>
    </row>
    <row r="14" spans="1:6" s="269" customFormat="1" ht="36" customHeight="1">
      <c r="A14" s="266" t="s">
        <v>135</v>
      </c>
      <c r="B14" s="267">
        <f>SUM(B15:B16)</f>
        <v>196082</v>
      </c>
      <c r="C14" s="267">
        <f>SUM(C15:C16)</f>
        <v>0</v>
      </c>
      <c r="D14" s="267">
        <f>SUM(D15:D16)</f>
        <v>0</v>
      </c>
      <c r="E14" s="213">
        <f t="shared" si="0"/>
        <v>196082</v>
      </c>
      <c r="F14" s="268"/>
    </row>
    <row r="15" spans="1:6" s="71" customFormat="1" ht="51.75" customHeight="1">
      <c r="A15" s="221" t="s">
        <v>224</v>
      </c>
      <c r="B15" s="222">
        <v>52720</v>
      </c>
      <c r="C15" s="177"/>
      <c r="D15" s="178"/>
      <c r="E15" s="213">
        <f>D15+C15+B15</f>
        <v>52720</v>
      </c>
      <c r="F15" s="127"/>
    </row>
    <row r="16" spans="1:6" s="71" customFormat="1" ht="48.75" customHeight="1">
      <c r="A16" s="223" t="s">
        <v>136</v>
      </c>
      <c r="B16" s="222">
        <v>143362</v>
      </c>
      <c r="C16" s="177"/>
      <c r="D16" s="178"/>
      <c r="E16" s="213">
        <f t="shared" si="0"/>
        <v>143362</v>
      </c>
      <c r="F16" s="127"/>
    </row>
    <row r="17" spans="1:6" s="180" customFormat="1" ht="45" customHeight="1" thickBot="1">
      <c r="A17" s="225" t="s">
        <v>118</v>
      </c>
      <c r="B17" s="226">
        <f>B18+B19+B23</f>
        <v>72446</v>
      </c>
      <c r="C17" s="226">
        <f>C18+C19+C23</f>
        <v>0</v>
      </c>
      <c r="D17" s="226">
        <f>D18+D19+D23</f>
        <v>0</v>
      </c>
      <c r="E17" s="213">
        <f t="shared" si="0"/>
        <v>72446</v>
      </c>
      <c r="F17" s="179"/>
    </row>
    <row r="18" spans="1:6" s="254" customFormat="1" ht="36" customHeight="1">
      <c r="A18" s="255" t="s">
        <v>119</v>
      </c>
      <c r="B18" s="256">
        <v>15335</v>
      </c>
      <c r="C18" s="181"/>
      <c r="D18" s="182"/>
      <c r="E18" s="213">
        <f t="shared" si="0"/>
        <v>15335</v>
      </c>
      <c r="F18" s="253"/>
    </row>
    <row r="19" spans="1:6" s="254" customFormat="1" ht="24.75" customHeight="1">
      <c r="A19" s="250" t="s">
        <v>120</v>
      </c>
      <c r="B19" s="251">
        <f>B20+B21+B22</f>
        <v>51767</v>
      </c>
      <c r="C19" s="251">
        <f>C20+C21+C22</f>
        <v>0</v>
      </c>
      <c r="D19" s="251">
        <f>D20+D21+D22</f>
        <v>0</v>
      </c>
      <c r="E19" s="213">
        <f t="shared" si="0"/>
        <v>51767</v>
      </c>
      <c r="F19" s="253"/>
    </row>
    <row r="20" spans="1:6" s="254" customFormat="1" ht="67.5" customHeight="1">
      <c r="A20" s="221" t="s">
        <v>121</v>
      </c>
      <c r="B20" s="258">
        <v>41722</v>
      </c>
      <c r="C20" s="259"/>
      <c r="D20" s="260"/>
      <c r="E20" s="213">
        <f t="shared" si="0"/>
        <v>41722</v>
      </c>
      <c r="F20" s="253"/>
    </row>
    <row r="21" spans="1:6" s="71" customFormat="1" ht="24.75" customHeight="1">
      <c r="A21" s="223" t="s">
        <v>122</v>
      </c>
      <c r="B21" s="261">
        <v>8035</v>
      </c>
      <c r="C21" s="130"/>
      <c r="D21" s="183"/>
      <c r="E21" s="213">
        <f t="shared" si="0"/>
        <v>8035</v>
      </c>
      <c r="F21" s="127"/>
    </row>
    <row r="22" spans="1:6" s="71" customFormat="1" ht="32.25" customHeight="1">
      <c r="A22" s="223" t="s">
        <v>123</v>
      </c>
      <c r="B22" s="261">
        <v>2010</v>
      </c>
      <c r="C22" s="130"/>
      <c r="D22" s="183"/>
      <c r="E22" s="213">
        <f t="shared" si="0"/>
        <v>2010</v>
      </c>
      <c r="F22" s="127"/>
    </row>
    <row r="23" spans="1:6" s="254" customFormat="1" ht="36" customHeight="1" thickBot="1">
      <c r="A23" s="262" t="s">
        <v>124</v>
      </c>
      <c r="B23" s="263">
        <v>5344</v>
      </c>
      <c r="C23" s="139"/>
      <c r="D23" s="260"/>
      <c r="E23" s="213">
        <f t="shared" si="0"/>
        <v>5344</v>
      </c>
      <c r="F23" s="253"/>
    </row>
    <row r="24" spans="1:6" s="71" customFormat="1" ht="38.25" customHeight="1" thickBot="1">
      <c r="A24" s="216" t="s">
        <v>125</v>
      </c>
      <c r="B24" s="217">
        <v>23220</v>
      </c>
      <c r="C24" s="217">
        <v>2502</v>
      </c>
      <c r="D24" s="224">
        <v>771</v>
      </c>
      <c r="E24" s="213">
        <f t="shared" si="0"/>
        <v>26493</v>
      </c>
      <c r="F24" s="127"/>
    </row>
    <row r="25" spans="1:5" ht="32.25" customHeight="1">
      <c r="A25" s="264" t="s">
        <v>126</v>
      </c>
      <c r="B25" s="281">
        <v>0</v>
      </c>
      <c r="C25" s="282">
        <v>8</v>
      </c>
      <c r="D25" s="282">
        <f>SUM(D27:D28)</f>
        <v>0</v>
      </c>
      <c r="E25" s="213">
        <f t="shared" si="0"/>
        <v>8</v>
      </c>
    </row>
    <row r="26" spans="1:5" ht="32.25" customHeight="1">
      <c r="A26" s="284" t="s">
        <v>147</v>
      </c>
      <c r="B26" s="213">
        <v>7155</v>
      </c>
      <c r="C26" s="215"/>
      <c r="D26" s="215"/>
      <c r="E26" s="213">
        <f>D26+C26+B26</f>
        <v>7155</v>
      </c>
    </row>
    <row r="27" spans="1:6" s="71" customFormat="1" ht="48.75" customHeight="1">
      <c r="A27" s="284" t="s">
        <v>137</v>
      </c>
      <c r="B27" s="213">
        <f>SUM(B28:B29)</f>
        <v>1096</v>
      </c>
      <c r="C27" s="213">
        <f>SUM(C28)</f>
        <v>0</v>
      </c>
      <c r="D27" s="213">
        <f>SUM(D28)</f>
        <v>0</v>
      </c>
      <c r="E27" s="213">
        <f t="shared" si="0"/>
        <v>1096</v>
      </c>
      <c r="F27" s="127"/>
    </row>
    <row r="28" spans="1:6" s="71" customFormat="1" ht="48.75" customHeight="1">
      <c r="A28" s="223" t="s">
        <v>138</v>
      </c>
      <c r="B28" s="214">
        <v>16</v>
      </c>
      <c r="C28" s="134"/>
      <c r="D28" s="196"/>
      <c r="E28" s="213">
        <f t="shared" si="0"/>
        <v>16</v>
      </c>
      <c r="F28" s="127"/>
    </row>
    <row r="29" spans="1:6" s="71" customFormat="1" ht="48.75" customHeight="1">
      <c r="A29" s="223" t="s">
        <v>187</v>
      </c>
      <c r="B29" s="214">
        <v>1080</v>
      </c>
      <c r="C29" s="134"/>
      <c r="D29" s="196"/>
      <c r="E29" s="213">
        <f t="shared" si="0"/>
        <v>1080</v>
      </c>
      <c r="F29" s="127"/>
    </row>
    <row r="30" spans="1:6" s="83" customFormat="1" ht="40.5" customHeight="1" thickBot="1">
      <c r="A30" s="137" t="s">
        <v>148</v>
      </c>
      <c r="B30" s="283">
        <f>B6+B14+B17+B27+B26+B24+B25</f>
        <v>1024261</v>
      </c>
      <c r="C30" s="283">
        <f>C6+C14+C17+C27+C26+C24+C25</f>
        <v>4883</v>
      </c>
      <c r="D30" s="283">
        <f>D6+D14+D17+D27+D26+D24+D25</f>
        <v>3378</v>
      </c>
      <c r="E30" s="213">
        <f>D30+C30+B30</f>
        <v>1032522</v>
      </c>
      <c r="F30" s="184"/>
    </row>
    <row r="31" spans="1:6" s="83" customFormat="1" ht="21.75" customHeight="1" thickBot="1">
      <c r="A31" s="578" t="s">
        <v>146</v>
      </c>
      <c r="B31" s="579"/>
      <c r="C31" s="579"/>
      <c r="D31" s="579"/>
      <c r="E31" s="580"/>
      <c r="F31" s="184"/>
    </row>
    <row r="32" spans="1:7" ht="46.5" customHeight="1" thickBot="1">
      <c r="A32" s="212" t="s">
        <v>145</v>
      </c>
      <c r="B32" s="138">
        <f>B33</f>
        <v>308761</v>
      </c>
      <c r="C32" s="138">
        <f>C33</f>
        <v>92674</v>
      </c>
      <c r="D32" s="138">
        <f>SUM(D33:D39)</f>
        <v>8894</v>
      </c>
      <c r="E32" s="133">
        <f aca="true" t="shared" si="1" ref="E32:E40">C32+B32+D32</f>
        <v>410329</v>
      </c>
      <c r="G32" s="2"/>
    </row>
    <row r="33" spans="1:6" s="88" customFormat="1" ht="33" customHeight="1" thickBot="1">
      <c r="A33" s="271" t="s">
        <v>139</v>
      </c>
      <c r="B33" s="272">
        <f>B34+B37+B40</f>
        <v>308761</v>
      </c>
      <c r="C33" s="272">
        <f>C34+C37+C40</f>
        <v>92674</v>
      </c>
      <c r="D33" s="272">
        <f>D34+D37+D40</f>
        <v>8894</v>
      </c>
      <c r="E33" s="252">
        <f t="shared" si="1"/>
        <v>410329</v>
      </c>
      <c r="F33" s="273"/>
    </row>
    <row r="34" spans="1:5" ht="33" customHeight="1" thickBot="1">
      <c r="A34" s="270" t="s">
        <v>140</v>
      </c>
      <c r="B34" s="198">
        <f>SUM(B36+B35)</f>
        <v>220127</v>
      </c>
      <c r="C34" s="129"/>
      <c r="D34" s="276"/>
      <c r="E34" s="252">
        <f>C34+B34+D34</f>
        <v>220127</v>
      </c>
    </row>
    <row r="35" spans="1:5" ht="33" customHeight="1" thickBot="1">
      <c r="A35" s="185" t="s">
        <v>313</v>
      </c>
      <c r="B35" s="135">
        <v>194349</v>
      </c>
      <c r="C35" s="129"/>
      <c r="D35" s="276"/>
      <c r="E35" s="252">
        <f t="shared" si="1"/>
        <v>194349</v>
      </c>
    </row>
    <row r="36" spans="1:5" ht="33" customHeight="1" thickBot="1">
      <c r="A36" s="185" t="s">
        <v>312</v>
      </c>
      <c r="B36" s="135">
        <v>25778</v>
      </c>
      <c r="C36" s="130"/>
      <c r="D36" s="139"/>
      <c r="E36" s="252">
        <f t="shared" si="1"/>
        <v>25778</v>
      </c>
    </row>
    <row r="37" spans="1:6" s="88" customFormat="1" ht="33" customHeight="1" thickBot="1">
      <c r="A37" s="279" t="s">
        <v>141</v>
      </c>
      <c r="B37" s="280">
        <f>SUM(B38:B39)</f>
        <v>88634</v>
      </c>
      <c r="C37" s="280">
        <f>SUM(C38:C39)</f>
        <v>0</v>
      </c>
      <c r="D37" s="280">
        <f>SUM(D38:D39)</f>
        <v>0</v>
      </c>
      <c r="E37" s="252">
        <f t="shared" si="1"/>
        <v>88634</v>
      </c>
      <c r="F37" s="273"/>
    </row>
    <row r="38" spans="1:6" s="275" customFormat="1" ht="33" customHeight="1" thickBot="1">
      <c r="A38" s="185" t="s">
        <v>143</v>
      </c>
      <c r="B38" s="135">
        <v>74078</v>
      </c>
      <c r="C38" s="277"/>
      <c r="D38" s="278"/>
      <c r="E38" s="252">
        <f t="shared" si="1"/>
        <v>74078</v>
      </c>
      <c r="F38" s="274"/>
    </row>
    <row r="39" spans="1:5" ht="36.75" customHeight="1" thickBot="1">
      <c r="A39" s="185" t="s">
        <v>142</v>
      </c>
      <c r="B39" s="135">
        <v>14556</v>
      </c>
      <c r="C39" s="135"/>
      <c r="D39" s="186">
        <v>0</v>
      </c>
      <c r="E39" s="133">
        <f t="shared" si="1"/>
        <v>14556</v>
      </c>
    </row>
    <row r="40" spans="1:5" ht="33" customHeight="1" thickBot="1">
      <c r="A40" s="285" t="s">
        <v>144</v>
      </c>
      <c r="B40" s="286"/>
      <c r="C40" s="286">
        <v>92674</v>
      </c>
      <c r="D40" s="287">
        <v>8894</v>
      </c>
      <c r="E40" s="133">
        <f t="shared" si="1"/>
        <v>101568</v>
      </c>
    </row>
    <row r="41" spans="1:6" s="73" customFormat="1" ht="21.75" customHeight="1">
      <c r="A41" s="141"/>
      <c r="B41" s="142"/>
      <c r="C41" s="142"/>
      <c r="D41" s="142"/>
      <c r="E41" s="143"/>
      <c r="F41" s="128"/>
    </row>
    <row r="42" spans="1:5" ht="15">
      <c r="A42" s="141"/>
      <c r="B42" s="141"/>
      <c r="C42" s="142"/>
      <c r="D42" s="142"/>
      <c r="E42" s="143"/>
    </row>
    <row r="43" spans="1:5" s="174" customFormat="1" ht="12.75">
      <c r="A43" s="141"/>
      <c r="B43" s="141"/>
      <c r="C43" s="141"/>
      <c r="D43" s="141"/>
      <c r="E43" s="141"/>
    </row>
    <row r="44" spans="1:5" ht="15">
      <c r="A44" s="144"/>
      <c r="B44" s="144"/>
      <c r="C44" s="143"/>
      <c r="D44" s="143"/>
      <c r="E44" s="143"/>
    </row>
    <row r="46" ht="14.25">
      <c r="E46" s="146"/>
    </row>
  </sheetData>
  <sheetProtection/>
  <mergeCells count="7">
    <mergeCell ref="A31:E31"/>
    <mergeCell ref="A1:E1"/>
    <mergeCell ref="A4:A5"/>
    <mergeCell ref="B4:B5"/>
    <mergeCell ref="C4:C5"/>
    <mergeCell ref="D4:D5"/>
    <mergeCell ref="E4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53" r:id="rId1"/>
  <headerFooter alignWithMargins="0">
    <oddHeader>&amp;R2.sz. melléklet
..../2014.(.....) Egyek Önk.</oddHeader>
  </headerFooter>
  <rowBreaks count="1" manualBreakCount="1">
    <brk id="4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M68"/>
  <sheetViews>
    <sheetView view="pageBreakPreview" zoomScaleSheetLayoutView="100" zoomScalePageLayoutView="0" workbookViewId="0" topLeftCell="D24">
      <selection activeCell="J42" sqref="J42"/>
    </sheetView>
  </sheetViews>
  <sheetFormatPr defaultColWidth="9.00390625" defaultRowHeight="12.75"/>
  <cols>
    <col min="1" max="1" width="49.00390625" style="83" customWidth="1"/>
    <col min="2" max="2" width="15.75390625" style="0" customWidth="1"/>
    <col min="3" max="3" width="17.25390625" style="0" customWidth="1"/>
    <col min="4" max="4" width="21.00390625" style="0" customWidth="1"/>
    <col min="5" max="5" width="17.625" style="0" customWidth="1"/>
    <col min="6" max="8" width="18.00390625" style="0" customWidth="1"/>
    <col min="9" max="9" width="12.625" style="83" customWidth="1"/>
    <col min="10" max="10" width="17.875" style="83" customWidth="1"/>
    <col min="11" max="11" width="16.75390625" style="0" customWidth="1"/>
    <col min="12" max="12" width="17.25390625" style="0" customWidth="1"/>
    <col min="13" max="13" width="14.375" style="0" customWidth="1"/>
  </cols>
  <sheetData>
    <row r="1" s="83" customFormat="1" ht="12.75"/>
    <row r="2" spans="1:12" s="83" customFormat="1" ht="15.75">
      <c r="A2" s="604" t="s">
        <v>104</v>
      </c>
      <c r="B2" s="605"/>
      <c r="C2" s="605"/>
      <c r="D2" s="605"/>
      <c r="E2" s="605"/>
      <c r="F2" s="605"/>
      <c r="G2" s="605"/>
      <c r="H2" s="605"/>
      <c r="I2" s="606"/>
      <c r="J2" s="606"/>
      <c r="K2" s="606"/>
      <c r="L2" s="606"/>
    </row>
    <row r="3" s="83" customFormat="1" ht="13.5" thickBot="1">
      <c r="L3" s="436"/>
    </row>
    <row r="4" spans="1:13" s="83" customFormat="1" ht="102" customHeight="1" thickBot="1">
      <c r="A4" s="607" t="s">
        <v>151</v>
      </c>
      <c r="B4" s="437" t="s">
        <v>174</v>
      </c>
      <c r="C4" s="437" t="s">
        <v>188</v>
      </c>
      <c r="D4" s="437" t="s">
        <v>176</v>
      </c>
      <c r="E4" s="437" t="s">
        <v>189</v>
      </c>
      <c r="F4" s="437" t="s">
        <v>183</v>
      </c>
      <c r="G4" s="437" t="s">
        <v>190</v>
      </c>
      <c r="H4" s="437" t="s">
        <v>178</v>
      </c>
      <c r="I4" s="437" t="s">
        <v>179</v>
      </c>
      <c r="J4" s="437" t="s">
        <v>180</v>
      </c>
      <c r="K4" s="437" t="s">
        <v>191</v>
      </c>
      <c r="L4" s="438" t="s">
        <v>28</v>
      </c>
      <c r="M4" s="439" t="s">
        <v>88</v>
      </c>
    </row>
    <row r="5" spans="1:13" s="83" customFormat="1" ht="21" customHeight="1" thickBot="1">
      <c r="A5" s="608"/>
      <c r="B5" s="440" t="s">
        <v>101</v>
      </c>
      <c r="C5" s="440" t="s">
        <v>101</v>
      </c>
      <c r="D5" s="440" t="s">
        <v>101</v>
      </c>
      <c r="E5" s="440" t="s">
        <v>101</v>
      </c>
      <c r="F5" s="440" t="s">
        <v>101</v>
      </c>
      <c r="G5" s="440" t="s">
        <v>101</v>
      </c>
      <c r="H5" s="440" t="s">
        <v>101</v>
      </c>
      <c r="I5" s="440" t="s">
        <v>101</v>
      </c>
      <c r="J5" s="440" t="s">
        <v>101</v>
      </c>
      <c r="K5" s="440" t="s">
        <v>101</v>
      </c>
      <c r="L5" s="440" t="s">
        <v>101</v>
      </c>
      <c r="M5" s="440" t="s">
        <v>101</v>
      </c>
    </row>
    <row r="6" spans="1:13" s="442" customFormat="1" ht="21" customHeight="1" thickBot="1">
      <c r="A6" s="299" t="s">
        <v>192</v>
      </c>
      <c r="B6" s="114"/>
      <c r="C6" s="114"/>
      <c r="D6" s="114">
        <v>2326</v>
      </c>
      <c r="E6" s="114"/>
      <c r="F6" s="114">
        <v>1769</v>
      </c>
      <c r="G6" s="114"/>
      <c r="H6" s="114"/>
      <c r="I6" s="114"/>
      <c r="J6" s="114"/>
      <c r="K6" s="114"/>
      <c r="L6" s="195">
        <f>SUM(B6:K6)</f>
        <v>4095</v>
      </c>
      <c r="M6" s="441"/>
    </row>
    <row r="7" spans="1:13" s="442" customFormat="1" ht="21" customHeight="1" thickBot="1">
      <c r="A7" s="443" t="s">
        <v>152</v>
      </c>
      <c r="B7" s="114"/>
      <c r="C7" s="114"/>
      <c r="D7" s="114">
        <v>773</v>
      </c>
      <c r="E7" s="114"/>
      <c r="F7" s="114"/>
      <c r="G7" s="114"/>
      <c r="H7" s="114">
        <v>5080</v>
      </c>
      <c r="I7" s="114"/>
      <c r="J7" s="114"/>
      <c r="K7" s="114"/>
      <c r="L7" s="195">
        <f aca="true" t="shared" si="0" ref="L7:L44">SUM(B7:K7)</f>
        <v>5853</v>
      </c>
      <c r="M7" s="444"/>
    </row>
    <row r="8" spans="1:13" s="442" customFormat="1" ht="21" customHeight="1" thickBot="1">
      <c r="A8" s="443" t="s">
        <v>153</v>
      </c>
      <c r="B8" s="114"/>
      <c r="C8" s="114"/>
      <c r="D8" s="114"/>
      <c r="E8" s="114"/>
      <c r="F8" s="114"/>
      <c r="G8" s="114"/>
      <c r="H8" s="567">
        <v>73822</v>
      </c>
      <c r="I8" s="114">
        <v>56001</v>
      </c>
      <c r="J8" s="114"/>
      <c r="K8" s="114"/>
      <c r="L8" s="195">
        <f t="shared" si="0"/>
        <v>129823</v>
      </c>
      <c r="M8" s="445"/>
    </row>
    <row r="9" spans="1:13" s="442" customFormat="1" ht="21" customHeight="1" thickBot="1">
      <c r="A9" s="443" t="s">
        <v>193</v>
      </c>
      <c r="B9" s="114"/>
      <c r="C9" s="114"/>
      <c r="D9" s="114"/>
      <c r="E9" s="114"/>
      <c r="F9" s="114"/>
      <c r="G9" s="114"/>
      <c r="H9" s="114">
        <v>11527</v>
      </c>
      <c r="I9" s="114">
        <v>150</v>
      </c>
      <c r="J9" s="114"/>
      <c r="K9" s="114"/>
      <c r="L9" s="195">
        <f t="shared" si="0"/>
        <v>11677</v>
      </c>
      <c r="M9" s="445"/>
    </row>
    <row r="10" spans="1:13" s="442" customFormat="1" ht="21" customHeight="1" thickBot="1">
      <c r="A10" s="443" t="s">
        <v>194</v>
      </c>
      <c r="B10" s="114"/>
      <c r="C10" s="114"/>
      <c r="D10" s="114">
        <v>7686</v>
      </c>
      <c r="E10" s="114"/>
      <c r="F10" s="114">
        <v>3896</v>
      </c>
      <c r="G10" s="114"/>
      <c r="H10" s="114"/>
      <c r="I10" s="114"/>
      <c r="J10" s="114"/>
      <c r="K10" s="114"/>
      <c r="L10" s="195">
        <f t="shared" si="0"/>
        <v>11582</v>
      </c>
      <c r="M10" s="445"/>
    </row>
    <row r="11" spans="1:13" s="442" customFormat="1" ht="21" customHeight="1" thickBot="1">
      <c r="A11" s="443" t="s">
        <v>195</v>
      </c>
      <c r="B11" s="114"/>
      <c r="C11" s="114"/>
      <c r="D11" s="114">
        <v>551</v>
      </c>
      <c r="E11" s="114"/>
      <c r="F11" s="114">
        <v>531</v>
      </c>
      <c r="G11" s="114"/>
      <c r="H11" s="114"/>
      <c r="I11" s="114"/>
      <c r="J11" s="114"/>
      <c r="K11" s="114"/>
      <c r="L11" s="195">
        <f t="shared" si="0"/>
        <v>1082</v>
      </c>
      <c r="M11" s="445"/>
    </row>
    <row r="12" spans="1:13" s="83" customFormat="1" ht="28.5" customHeight="1" thickBot="1">
      <c r="A12" s="446" t="s">
        <v>154</v>
      </c>
      <c r="B12" s="114"/>
      <c r="C12" s="114"/>
      <c r="D12" s="114">
        <v>1557</v>
      </c>
      <c r="E12" s="114"/>
      <c r="F12" s="114">
        <v>371</v>
      </c>
      <c r="G12" s="114"/>
      <c r="H12" s="114"/>
      <c r="I12" s="114"/>
      <c r="J12" s="114"/>
      <c r="K12" s="114"/>
      <c r="L12" s="195">
        <f t="shared" si="0"/>
        <v>1928</v>
      </c>
      <c r="M12" s="447"/>
    </row>
    <row r="13" spans="1:13" s="83" customFormat="1" ht="31.5" customHeight="1" thickBot="1">
      <c r="A13" s="448" t="s">
        <v>155</v>
      </c>
      <c r="B13" s="114"/>
      <c r="C13" s="114"/>
      <c r="D13" s="114">
        <v>8198</v>
      </c>
      <c r="E13" s="114"/>
      <c r="F13" s="114">
        <v>11994</v>
      </c>
      <c r="G13" s="114"/>
      <c r="H13" s="114">
        <v>728</v>
      </c>
      <c r="I13" s="114">
        <v>196</v>
      </c>
      <c r="J13" s="114"/>
      <c r="K13" s="114"/>
      <c r="L13" s="195">
        <f t="shared" si="0"/>
        <v>21116</v>
      </c>
      <c r="M13" s="114"/>
    </row>
    <row r="14" spans="1:13" s="83" customFormat="1" ht="31.5" customHeight="1" thickBot="1">
      <c r="A14" s="448" t="s">
        <v>196</v>
      </c>
      <c r="B14" s="114"/>
      <c r="C14" s="114"/>
      <c r="D14" s="114">
        <v>15259</v>
      </c>
      <c r="E14" s="114"/>
      <c r="F14" s="114">
        <v>354</v>
      </c>
      <c r="G14" s="114"/>
      <c r="H14" s="114"/>
      <c r="I14" s="114"/>
      <c r="J14" s="114"/>
      <c r="K14" s="114"/>
      <c r="L14" s="195">
        <f t="shared" si="0"/>
        <v>15613</v>
      </c>
      <c r="M14" s="114"/>
    </row>
    <row r="15" spans="1:13" s="83" customFormat="1" ht="21" customHeight="1" thickBot="1">
      <c r="A15" s="443" t="s">
        <v>156</v>
      </c>
      <c r="B15" s="114">
        <v>4331</v>
      </c>
      <c r="C15" s="114">
        <v>1307</v>
      </c>
      <c r="D15" s="114">
        <v>13923</v>
      </c>
      <c r="E15" s="114"/>
      <c r="F15" s="114">
        <v>20495</v>
      </c>
      <c r="G15" s="114"/>
      <c r="H15" s="114">
        <v>26258</v>
      </c>
      <c r="I15" s="114"/>
      <c r="J15" s="114">
        <v>90</v>
      </c>
      <c r="K15" s="114"/>
      <c r="L15" s="195">
        <f t="shared" si="0"/>
        <v>66404</v>
      </c>
      <c r="M15" s="114">
        <v>2</v>
      </c>
    </row>
    <row r="16" spans="1:13" s="83" customFormat="1" ht="21" customHeight="1" thickBot="1">
      <c r="A16" s="443" t="s">
        <v>157</v>
      </c>
      <c r="B16" s="114"/>
      <c r="C16" s="114"/>
      <c r="D16" s="114">
        <v>47</v>
      </c>
      <c r="E16" s="114"/>
      <c r="F16" s="114">
        <v>155</v>
      </c>
      <c r="G16" s="114"/>
      <c r="H16" s="114"/>
      <c r="I16" s="114"/>
      <c r="J16" s="114"/>
      <c r="K16" s="114"/>
      <c r="L16" s="195">
        <f t="shared" si="0"/>
        <v>202</v>
      </c>
      <c r="M16" s="449"/>
    </row>
    <row r="17" spans="1:13" s="83" customFormat="1" ht="30.75" customHeight="1" thickBot="1">
      <c r="A17" s="448" t="s">
        <v>158</v>
      </c>
      <c r="B17" s="114"/>
      <c r="C17" s="114"/>
      <c r="D17" s="114">
        <v>4863</v>
      </c>
      <c r="E17" s="114"/>
      <c r="F17" s="114"/>
      <c r="G17" s="114"/>
      <c r="H17" s="114"/>
      <c r="I17" s="114"/>
      <c r="J17" s="114"/>
      <c r="K17" s="114"/>
      <c r="L17" s="195">
        <f t="shared" si="0"/>
        <v>4863</v>
      </c>
      <c r="M17" s="114"/>
    </row>
    <row r="18" spans="1:13" s="83" customFormat="1" ht="21" customHeight="1" thickBot="1">
      <c r="A18" s="443" t="s">
        <v>159</v>
      </c>
      <c r="B18" s="114"/>
      <c r="C18" s="114"/>
      <c r="D18" s="114">
        <v>2905</v>
      </c>
      <c r="E18" s="114"/>
      <c r="F18" s="114"/>
      <c r="G18" s="114"/>
      <c r="H18" s="114"/>
      <c r="I18" s="114"/>
      <c r="J18" s="114"/>
      <c r="K18" s="114">
        <v>70169</v>
      </c>
      <c r="L18" s="195">
        <f t="shared" si="0"/>
        <v>73074</v>
      </c>
      <c r="M18" s="114"/>
    </row>
    <row r="19" spans="1:13" s="83" customFormat="1" ht="21" customHeight="1" thickBot="1">
      <c r="A19" s="443" t="s">
        <v>197</v>
      </c>
      <c r="B19" s="114"/>
      <c r="C19" s="114"/>
      <c r="D19" s="114"/>
      <c r="E19" s="114"/>
      <c r="F19" s="114">
        <v>417</v>
      </c>
      <c r="G19" s="114">
        <v>131931</v>
      </c>
      <c r="H19" s="114"/>
      <c r="I19" s="114"/>
      <c r="J19" s="114"/>
      <c r="K19" s="114"/>
      <c r="L19" s="195">
        <f t="shared" si="0"/>
        <v>132348</v>
      </c>
      <c r="M19" s="114"/>
    </row>
    <row r="20" spans="1:13" s="83" customFormat="1" ht="21" customHeight="1" thickBot="1">
      <c r="A20" s="443" t="s">
        <v>198</v>
      </c>
      <c r="B20" s="114"/>
      <c r="C20" s="114"/>
      <c r="D20" s="114"/>
      <c r="E20" s="114"/>
      <c r="F20" s="114">
        <v>8522</v>
      </c>
      <c r="G20" s="114"/>
      <c r="H20" s="114"/>
      <c r="I20" s="114"/>
      <c r="J20" s="114"/>
      <c r="K20" s="114"/>
      <c r="L20" s="195">
        <f t="shared" si="0"/>
        <v>8522</v>
      </c>
      <c r="M20" s="114"/>
    </row>
    <row r="21" spans="1:13" s="83" customFormat="1" ht="21" customHeight="1" thickBot="1">
      <c r="A21" s="443" t="s">
        <v>199</v>
      </c>
      <c r="B21" s="114">
        <v>1842</v>
      </c>
      <c r="C21" s="114">
        <v>497</v>
      </c>
      <c r="D21" s="114">
        <v>6369</v>
      </c>
      <c r="E21" s="114"/>
      <c r="F21" s="114"/>
      <c r="G21" s="114"/>
      <c r="H21" s="114"/>
      <c r="I21" s="114"/>
      <c r="J21" s="114"/>
      <c r="K21" s="114"/>
      <c r="L21" s="195">
        <f t="shared" si="0"/>
        <v>8708</v>
      </c>
      <c r="M21" s="114">
        <v>1</v>
      </c>
    </row>
    <row r="22" spans="1:13" s="83" customFormat="1" ht="21" customHeight="1" thickBot="1">
      <c r="A22" s="443" t="s">
        <v>200</v>
      </c>
      <c r="B22" s="114"/>
      <c r="C22" s="114"/>
      <c r="D22" s="114"/>
      <c r="E22" s="114"/>
      <c r="F22" s="114">
        <v>5562</v>
      </c>
      <c r="G22" s="114"/>
      <c r="H22" s="114"/>
      <c r="I22" s="114"/>
      <c r="J22" s="114"/>
      <c r="K22" s="114"/>
      <c r="L22" s="195">
        <f t="shared" si="0"/>
        <v>5562</v>
      </c>
      <c r="M22" s="114"/>
    </row>
    <row r="23" spans="1:13" s="83" customFormat="1" ht="21" customHeight="1" thickBot="1">
      <c r="A23" s="443" t="s">
        <v>201</v>
      </c>
      <c r="B23" s="114"/>
      <c r="C23" s="114"/>
      <c r="D23" s="114">
        <v>8406</v>
      </c>
      <c r="E23" s="114"/>
      <c r="F23" s="114">
        <v>888</v>
      </c>
      <c r="G23" s="114"/>
      <c r="H23" s="114"/>
      <c r="I23" s="114"/>
      <c r="J23" s="114">
        <v>1797</v>
      </c>
      <c r="K23" s="114"/>
      <c r="L23" s="195">
        <f t="shared" si="0"/>
        <v>11091</v>
      </c>
      <c r="M23" s="114"/>
    </row>
    <row r="24" spans="1:13" s="83" customFormat="1" ht="21" customHeight="1" thickBot="1">
      <c r="A24" s="443" t="s">
        <v>202</v>
      </c>
      <c r="B24" s="114"/>
      <c r="C24" s="114"/>
      <c r="D24" s="114">
        <v>441</v>
      </c>
      <c r="E24" s="114"/>
      <c r="F24" s="114"/>
      <c r="G24" s="114"/>
      <c r="H24" s="114"/>
      <c r="I24" s="114"/>
      <c r="J24" s="114"/>
      <c r="K24" s="114"/>
      <c r="L24" s="195">
        <f t="shared" si="0"/>
        <v>441</v>
      </c>
      <c r="M24" s="114"/>
    </row>
    <row r="25" spans="1:13" s="83" customFormat="1" ht="21" customHeight="1" thickBot="1">
      <c r="A25" s="443" t="s">
        <v>203</v>
      </c>
      <c r="B25" s="114"/>
      <c r="C25" s="114"/>
      <c r="D25" s="114"/>
      <c r="E25" s="114"/>
      <c r="F25" s="114">
        <v>1838</v>
      </c>
      <c r="G25" s="114"/>
      <c r="H25" s="114"/>
      <c r="I25" s="114"/>
      <c r="J25" s="114"/>
      <c r="K25" s="114"/>
      <c r="L25" s="195">
        <f t="shared" si="0"/>
        <v>1838</v>
      </c>
      <c r="M25" s="114"/>
    </row>
    <row r="26" spans="1:13" s="83" customFormat="1" ht="21" customHeight="1" thickBot="1">
      <c r="A26" s="450" t="s">
        <v>204</v>
      </c>
      <c r="B26" s="114"/>
      <c r="C26" s="114"/>
      <c r="D26" s="114"/>
      <c r="E26" s="114"/>
      <c r="F26" s="114">
        <v>288</v>
      </c>
      <c r="G26" s="114"/>
      <c r="H26" s="114"/>
      <c r="I26" s="114"/>
      <c r="J26" s="114"/>
      <c r="K26" s="114"/>
      <c r="L26" s="195">
        <f t="shared" si="0"/>
        <v>288</v>
      </c>
      <c r="M26" s="114"/>
    </row>
    <row r="27" spans="1:13" s="83" customFormat="1" ht="21" customHeight="1" thickBot="1">
      <c r="A27" s="443" t="s">
        <v>205</v>
      </c>
      <c r="B27" s="114"/>
      <c r="C27" s="114"/>
      <c r="D27" s="114"/>
      <c r="E27" s="114"/>
      <c r="F27" s="114">
        <v>2359</v>
      </c>
      <c r="G27" s="114"/>
      <c r="H27" s="114"/>
      <c r="I27" s="114"/>
      <c r="J27" s="114"/>
      <c r="K27" s="114"/>
      <c r="L27" s="195">
        <f t="shared" si="0"/>
        <v>2359</v>
      </c>
      <c r="M27" s="114"/>
    </row>
    <row r="28" spans="1:13" s="83" customFormat="1" ht="21" customHeight="1" thickBot="1">
      <c r="A28" s="443" t="s">
        <v>233</v>
      </c>
      <c r="B28" s="114"/>
      <c r="C28" s="114"/>
      <c r="D28" s="114">
        <v>8624</v>
      </c>
      <c r="E28" s="114">
        <v>5483</v>
      </c>
      <c r="F28" s="114"/>
      <c r="G28" s="114"/>
      <c r="H28" s="114"/>
      <c r="I28" s="114"/>
      <c r="J28" s="114"/>
      <c r="K28" s="114"/>
      <c r="L28" s="195">
        <f t="shared" si="0"/>
        <v>14107</v>
      </c>
      <c r="M28" s="114"/>
    </row>
    <row r="29" spans="1:13" s="83" customFormat="1" ht="21" customHeight="1" thickBot="1">
      <c r="A29" s="443" t="s">
        <v>206</v>
      </c>
      <c r="B29" s="114"/>
      <c r="C29" s="114"/>
      <c r="D29" s="114">
        <v>10</v>
      </c>
      <c r="E29" s="114">
        <v>84728</v>
      </c>
      <c r="F29" s="114"/>
      <c r="G29" s="114"/>
      <c r="H29" s="114"/>
      <c r="I29" s="114"/>
      <c r="J29" s="114"/>
      <c r="K29" s="114"/>
      <c r="L29" s="195">
        <f t="shared" si="0"/>
        <v>84738</v>
      </c>
      <c r="M29" s="114"/>
    </row>
    <row r="30" spans="1:13" s="83" customFormat="1" ht="21" customHeight="1" thickBot="1">
      <c r="A30" s="443" t="s">
        <v>207</v>
      </c>
      <c r="B30" s="114"/>
      <c r="C30" s="114"/>
      <c r="D30" s="114"/>
      <c r="E30" s="114">
        <v>36900</v>
      </c>
      <c r="F30" s="114"/>
      <c r="G30" s="114"/>
      <c r="H30" s="114"/>
      <c r="I30" s="114"/>
      <c r="J30" s="114"/>
      <c r="K30" s="114"/>
      <c r="L30" s="195">
        <f t="shared" si="0"/>
        <v>36900</v>
      </c>
      <c r="M30" s="114"/>
    </row>
    <row r="31" spans="1:13" s="83" customFormat="1" ht="21" customHeight="1" thickBot="1">
      <c r="A31" s="443" t="s">
        <v>160</v>
      </c>
      <c r="B31" s="114"/>
      <c r="C31" s="114"/>
      <c r="D31" s="114"/>
      <c r="E31" s="114"/>
      <c r="F31" s="114"/>
      <c r="G31" s="114"/>
      <c r="H31" s="114">
        <v>285</v>
      </c>
      <c r="I31" s="114">
        <v>5872</v>
      </c>
      <c r="J31" s="114"/>
      <c r="K31" s="114"/>
      <c r="L31" s="195">
        <f t="shared" si="0"/>
        <v>6157</v>
      </c>
      <c r="M31" s="114"/>
    </row>
    <row r="32" spans="1:13" s="83" customFormat="1" ht="21" customHeight="1" thickBot="1">
      <c r="A32" s="443" t="s">
        <v>208</v>
      </c>
      <c r="B32" s="114"/>
      <c r="C32" s="114"/>
      <c r="D32" s="114">
        <v>182</v>
      </c>
      <c r="E32" s="114">
        <v>3820</v>
      </c>
      <c r="F32" s="114">
        <v>1592</v>
      </c>
      <c r="G32" s="114"/>
      <c r="H32" s="114"/>
      <c r="I32" s="114"/>
      <c r="J32" s="114"/>
      <c r="K32" s="114"/>
      <c r="L32" s="195">
        <f t="shared" si="0"/>
        <v>5594</v>
      </c>
      <c r="M32" s="114"/>
    </row>
    <row r="33" spans="1:13" s="83" customFormat="1" ht="21" customHeight="1" thickBot="1">
      <c r="A33" s="443" t="s">
        <v>209</v>
      </c>
      <c r="B33" s="114"/>
      <c r="C33" s="114"/>
      <c r="D33" s="114"/>
      <c r="E33" s="114">
        <v>450</v>
      </c>
      <c r="F33" s="114"/>
      <c r="G33" s="114"/>
      <c r="H33" s="114"/>
      <c r="I33" s="114"/>
      <c r="J33" s="114"/>
      <c r="K33" s="114"/>
      <c r="L33" s="195">
        <f t="shared" si="0"/>
        <v>450</v>
      </c>
      <c r="M33" s="449"/>
    </row>
    <row r="34" spans="1:13" s="83" customFormat="1" ht="21" customHeight="1" thickBot="1">
      <c r="A34" s="443" t="s">
        <v>210</v>
      </c>
      <c r="B34" s="114"/>
      <c r="C34" s="114"/>
      <c r="D34" s="114"/>
      <c r="E34" s="114"/>
      <c r="F34" s="114">
        <v>2700</v>
      </c>
      <c r="G34" s="114"/>
      <c r="H34" s="114"/>
      <c r="I34" s="114"/>
      <c r="J34" s="114"/>
      <c r="K34" s="114"/>
      <c r="L34" s="195">
        <f t="shared" si="0"/>
        <v>2700</v>
      </c>
      <c r="M34" s="114"/>
    </row>
    <row r="35" spans="1:13" s="83" customFormat="1" ht="21" customHeight="1" thickBot="1">
      <c r="A35" s="443" t="s">
        <v>211</v>
      </c>
      <c r="B35" s="114"/>
      <c r="C35" s="114"/>
      <c r="D35" s="114"/>
      <c r="E35" s="114"/>
      <c r="F35" s="114">
        <v>6272</v>
      </c>
      <c r="G35" s="114"/>
      <c r="H35" s="114"/>
      <c r="I35" s="114"/>
      <c r="J35" s="114"/>
      <c r="K35" s="114"/>
      <c r="L35" s="195">
        <f t="shared" si="0"/>
        <v>6272</v>
      </c>
      <c r="M35" s="449"/>
    </row>
    <row r="36" spans="1:13" s="83" customFormat="1" ht="21" customHeight="1" thickBot="1">
      <c r="A36" s="443" t="s">
        <v>212</v>
      </c>
      <c r="B36" s="114"/>
      <c r="C36" s="114"/>
      <c r="D36" s="114"/>
      <c r="E36" s="114"/>
      <c r="F36" s="114">
        <v>533</v>
      </c>
      <c r="G36" s="114"/>
      <c r="H36" s="114"/>
      <c r="I36" s="114"/>
      <c r="J36" s="114"/>
      <c r="K36" s="114"/>
      <c r="L36" s="195">
        <f t="shared" si="0"/>
        <v>533</v>
      </c>
      <c r="M36" s="114"/>
    </row>
    <row r="37" spans="1:13" s="83" customFormat="1" ht="21" customHeight="1" thickBot="1">
      <c r="A37" s="443" t="s">
        <v>161</v>
      </c>
      <c r="B37" s="114">
        <v>1594</v>
      </c>
      <c r="C37" s="114">
        <v>381</v>
      </c>
      <c r="D37" s="114">
        <v>1406</v>
      </c>
      <c r="E37" s="114"/>
      <c r="F37" s="114"/>
      <c r="G37" s="114"/>
      <c r="H37" s="114">
        <v>1514</v>
      </c>
      <c r="I37" s="451"/>
      <c r="J37" s="451"/>
      <c r="K37" s="114"/>
      <c r="L37" s="195">
        <f t="shared" si="0"/>
        <v>4895</v>
      </c>
      <c r="M37" s="114">
        <v>1</v>
      </c>
    </row>
    <row r="38" spans="1:13" s="83" customFormat="1" ht="21" customHeight="1" thickBot="1">
      <c r="A38" s="443" t="s">
        <v>162</v>
      </c>
      <c r="B38" s="114">
        <v>111296</v>
      </c>
      <c r="C38" s="114">
        <v>14559</v>
      </c>
      <c r="D38" s="114">
        <v>17453</v>
      </c>
      <c r="E38" s="114"/>
      <c r="F38" s="114"/>
      <c r="G38" s="114"/>
      <c r="H38" s="114">
        <v>14523</v>
      </c>
      <c r="I38" s="114"/>
      <c r="J38" s="114"/>
      <c r="K38" s="114"/>
      <c r="L38" s="195">
        <f t="shared" si="0"/>
        <v>157831</v>
      </c>
      <c r="M38" s="114">
        <v>456</v>
      </c>
    </row>
    <row r="39" spans="1:13" s="83" customFormat="1" ht="21" customHeight="1" thickBot="1">
      <c r="A39" s="443" t="s">
        <v>163</v>
      </c>
      <c r="B39" s="114">
        <v>243890</v>
      </c>
      <c r="C39" s="114">
        <v>35578</v>
      </c>
      <c r="D39" s="114">
        <v>18320</v>
      </c>
      <c r="E39" s="114"/>
      <c r="F39" s="114">
        <v>10589</v>
      </c>
      <c r="G39" s="114"/>
      <c r="H39" s="114">
        <v>33272</v>
      </c>
      <c r="I39" s="114"/>
      <c r="J39" s="114"/>
      <c r="K39" s="114"/>
      <c r="L39" s="195">
        <f t="shared" si="0"/>
        <v>341649</v>
      </c>
      <c r="M39" s="114"/>
    </row>
    <row r="40" spans="1:13" s="83" customFormat="1" ht="21" customHeight="1" thickBot="1">
      <c r="A40" s="443" t="s">
        <v>213</v>
      </c>
      <c r="B40" s="114">
        <v>20034</v>
      </c>
      <c r="C40" s="114">
        <v>5122</v>
      </c>
      <c r="D40" s="114">
        <v>1567</v>
      </c>
      <c r="E40" s="114"/>
      <c r="F40" s="114">
        <v>1718</v>
      </c>
      <c r="G40" s="114"/>
      <c r="H40" s="114"/>
      <c r="I40" s="114"/>
      <c r="J40" s="114"/>
      <c r="K40" s="114"/>
      <c r="L40" s="195">
        <f t="shared" si="0"/>
        <v>28441</v>
      </c>
      <c r="M40" s="114">
        <v>1</v>
      </c>
    </row>
    <row r="41" spans="1:13" s="83" customFormat="1" ht="21" customHeight="1" thickBot="1">
      <c r="A41" s="443" t="s">
        <v>214</v>
      </c>
      <c r="B41" s="114"/>
      <c r="C41" s="114"/>
      <c r="D41" s="114"/>
      <c r="E41" s="114">
        <v>2111</v>
      </c>
      <c r="F41" s="114"/>
      <c r="G41" s="114"/>
      <c r="H41" s="114"/>
      <c r="I41" s="114"/>
      <c r="J41" s="114"/>
      <c r="K41" s="114"/>
      <c r="L41" s="195">
        <f t="shared" si="0"/>
        <v>2111</v>
      </c>
      <c r="M41" s="114"/>
    </row>
    <row r="42" spans="1:13" s="83" customFormat="1" ht="21" customHeight="1" thickBot="1">
      <c r="A42" s="443" t="s">
        <v>227</v>
      </c>
      <c r="B42" s="114"/>
      <c r="C42" s="114"/>
      <c r="D42" s="114"/>
      <c r="E42" s="114"/>
      <c r="F42" s="114">
        <v>2533</v>
      </c>
      <c r="G42" s="114"/>
      <c r="H42" s="114"/>
      <c r="I42" s="114"/>
      <c r="J42" s="114"/>
      <c r="K42" s="114"/>
      <c r="L42" s="195">
        <f t="shared" si="0"/>
        <v>2533</v>
      </c>
      <c r="M42" s="114"/>
    </row>
    <row r="43" spans="1:13" s="83" customFormat="1" ht="21" customHeight="1" thickBot="1">
      <c r="A43" s="443" t="s">
        <v>164</v>
      </c>
      <c r="B43" s="114">
        <v>919</v>
      </c>
      <c r="C43" s="114">
        <v>23</v>
      </c>
      <c r="D43" s="114">
        <v>14359</v>
      </c>
      <c r="E43" s="114"/>
      <c r="F43" s="114">
        <v>1025</v>
      </c>
      <c r="G43" s="114"/>
      <c r="H43" s="114"/>
      <c r="I43" s="114"/>
      <c r="J43" s="114"/>
      <c r="K43" s="114"/>
      <c r="L43" s="195">
        <f t="shared" si="0"/>
        <v>16326</v>
      </c>
      <c r="M43" s="114"/>
    </row>
    <row r="44" spans="1:13" s="83" customFormat="1" ht="21" customHeight="1" thickBot="1">
      <c r="A44" s="443" t="s">
        <v>165</v>
      </c>
      <c r="B44" s="114"/>
      <c r="C44" s="114"/>
      <c r="D44" s="114">
        <v>167</v>
      </c>
      <c r="E44" s="114"/>
      <c r="F44" s="114"/>
      <c r="G44" s="114"/>
      <c r="H44" s="114"/>
      <c r="I44" s="114">
        <v>1581</v>
      </c>
      <c r="J44" s="114"/>
      <c r="K44" s="114"/>
      <c r="L44" s="195">
        <f t="shared" si="0"/>
        <v>1748</v>
      </c>
      <c r="M44" s="114"/>
    </row>
    <row r="45" spans="1:13" s="83" customFormat="1" ht="21" customHeight="1" thickBot="1">
      <c r="A45" s="452" t="s">
        <v>14</v>
      </c>
      <c r="B45" s="453">
        <f>SUM(B6:B44)</f>
        <v>383906</v>
      </c>
      <c r="C45" s="453">
        <f aca="true" t="shared" si="1" ref="C45:K45">SUM(C6:C44)</f>
        <v>57467</v>
      </c>
      <c r="D45" s="453">
        <f t="shared" si="1"/>
        <v>135392</v>
      </c>
      <c r="E45" s="453">
        <f t="shared" si="1"/>
        <v>133492</v>
      </c>
      <c r="F45" s="453">
        <f t="shared" si="1"/>
        <v>86401</v>
      </c>
      <c r="G45" s="453">
        <f t="shared" si="1"/>
        <v>131931</v>
      </c>
      <c r="H45" s="453">
        <f>SUM(H6:H44)</f>
        <v>167009</v>
      </c>
      <c r="I45" s="453">
        <f t="shared" si="1"/>
        <v>63800</v>
      </c>
      <c r="J45" s="453">
        <f t="shared" si="1"/>
        <v>1887</v>
      </c>
      <c r="K45" s="453">
        <f t="shared" si="1"/>
        <v>70169</v>
      </c>
      <c r="L45" s="453">
        <f>SUM(L6:L44)</f>
        <v>1231454</v>
      </c>
      <c r="M45" s="195">
        <f>SUM(M6:M44)</f>
        <v>461</v>
      </c>
    </row>
    <row r="47" spans="4:12" ht="12.75">
      <c r="D47" s="568"/>
      <c r="E47" s="2"/>
      <c r="J47" s="454"/>
      <c r="L47" s="2"/>
    </row>
    <row r="49" spans="1:8" ht="12.75">
      <c r="A49" s="569"/>
      <c r="B49" s="35"/>
      <c r="C49" s="35"/>
      <c r="D49" s="35"/>
      <c r="E49" s="35"/>
      <c r="F49" s="35"/>
      <c r="G49" s="35"/>
      <c r="H49" s="35"/>
    </row>
    <row r="50" spans="1:8" ht="12.75">
      <c r="A50" s="570"/>
      <c r="B50" s="38"/>
      <c r="C50" s="38"/>
      <c r="D50" s="38"/>
      <c r="E50" s="38"/>
      <c r="F50" s="38"/>
      <c r="G50" s="38"/>
      <c r="H50" s="38"/>
    </row>
    <row r="51" spans="1:8" ht="12.75">
      <c r="A51" s="571"/>
      <c r="B51" s="109"/>
      <c r="C51" s="109"/>
      <c r="D51" s="109"/>
      <c r="E51" s="109"/>
      <c r="F51" s="109"/>
      <c r="G51" s="109"/>
      <c r="H51" s="109"/>
    </row>
    <row r="52" spans="1:8" ht="12.75">
      <c r="A52" s="571"/>
      <c r="B52" s="109"/>
      <c r="C52" s="109"/>
      <c r="D52" s="110"/>
      <c r="E52" s="109"/>
      <c r="F52" s="109"/>
      <c r="G52" s="109"/>
      <c r="H52" s="109"/>
    </row>
    <row r="53" spans="1:8" ht="12.75">
      <c r="A53" s="571"/>
      <c r="B53" s="109"/>
      <c r="C53" s="109"/>
      <c r="D53" s="109"/>
      <c r="E53" s="109"/>
      <c r="F53" s="109"/>
      <c r="G53" s="109"/>
      <c r="H53" s="109"/>
    </row>
    <row r="54" spans="1:8" ht="12.75">
      <c r="A54" s="571"/>
      <c r="B54" s="109"/>
      <c r="C54" s="109"/>
      <c r="D54" s="109"/>
      <c r="E54" s="109"/>
      <c r="F54" s="109"/>
      <c r="G54" s="109"/>
      <c r="H54" s="109"/>
    </row>
    <row r="55" spans="1:8" ht="12.75">
      <c r="A55" s="571"/>
      <c r="B55" s="109"/>
      <c r="C55" s="109"/>
      <c r="D55" s="109"/>
      <c r="E55" s="109"/>
      <c r="F55" s="109"/>
      <c r="G55" s="109"/>
      <c r="H55" s="109"/>
    </row>
    <row r="56" spans="1:8" ht="12.75">
      <c r="A56" s="571"/>
      <c r="B56" s="109"/>
      <c r="C56" s="109"/>
      <c r="D56" s="109"/>
      <c r="E56" s="109"/>
      <c r="F56" s="109"/>
      <c r="G56" s="109"/>
      <c r="H56" s="109"/>
    </row>
    <row r="57" spans="1:8" ht="12.75">
      <c r="A57" s="571"/>
      <c r="B57" s="109"/>
      <c r="C57" s="109"/>
      <c r="D57" s="109"/>
      <c r="E57" s="109"/>
      <c r="F57" s="109"/>
      <c r="G57" s="109"/>
      <c r="H57" s="109"/>
    </row>
    <row r="58" spans="1:8" ht="12.75">
      <c r="A58" s="566">
        <v>4551298</v>
      </c>
      <c r="B58" s="109"/>
      <c r="C58" s="109"/>
      <c r="D58" s="109"/>
      <c r="E58" s="109"/>
      <c r="F58" s="109"/>
      <c r="G58" s="109"/>
      <c r="H58" s="109"/>
    </row>
    <row r="59" spans="1:8" ht="12.75">
      <c r="A59" s="566">
        <v>276000</v>
      </c>
      <c r="B59" s="109"/>
      <c r="C59" s="109"/>
      <c r="D59" s="109"/>
      <c r="E59" s="109"/>
      <c r="F59" s="109"/>
      <c r="G59" s="109"/>
      <c r="H59" s="109"/>
    </row>
    <row r="60" spans="1:8" ht="12.75">
      <c r="A60" s="566">
        <v>1941333</v>
      </c>
      <c r="B60" s="109"/>
      <c r="C60" s="109"/>
      <c r="D60" s="109"/>
      <c r="E60" s="109"/>
      <c r="F60" s="109"/>
      <c r="G60" s="109"/>
      <c r="H60" s="109"/>
    </row>
    <row r="61" spans="1:8" ht="12.75">
      <c r="A61" s="566">
        <v>3318000</v>
      </c>
      <c r="B61" s="109"/>
      <c r="C61" s="109"/>
      <c r="D61" s="109"/>
      <c r="E61" s="109"/>
      <c r="F61" s="109"/>
      <c r="G61" s="109"/>
      <c r="H61" s="109"/>
    </row>
    <row r="62" spans="1:9" ht="12.75">
      <c r="A62" s="566">
        <v>2881</v>
      </c>
      <c r="B62" s="109"/>
      <c r="C62" s="109"/>
      <c r="D62" s="109"/>
      <c r="E62" s="109"/>
      <c r="F62" s="109"/>
      <c r="G62" s="109"/>
      <c r="H62" s="109"/>
      <c r="I62" s="455"/>
    </row>
    <row r="63" spans="1:8" ht="12.75">
      <c r="A63" s="571">
        <f>SUM(A48:A62)</f>
        <v>10089512</v>
      </c>
      <c r="B63" s="109"/>
      <c r="C63" s="109"/>
      <c r="D63" s="109"/>
      <c r="E63" s="109"/>
      <c r="F63" s="109"/>
      <c r="G63" s="109"/>
      <c r="H63" s="109"/>
    </row>
    <row r="64" spans="1:8" ht="12.75">
      <c r="A64" s="566"/>
      <c r="B64" s="109"/>
      <c r="C64" s="109"/>
      <c r="D64" s="109"/>
      <c r="E64" s="109"/>
      <c r="F64" s="109"/>
      <c r="G64" s="109"/>
      <c r="H64" s="109"/>
    </row>
    <row r="65" spans="1:8" ht="12.75">
      <c r="A65" s="572"/>
      <c r="B65" s="111"/>
      <c r="C65" s="111"/>
      <c r="D65" s="111"/>
      <c r="E65" s="111"/>
      <c r="F65" s="111"/>
      <c r="G65" s="111"/>
      <c r="H65" s="111"/>
    </row>
    <row r="66" spans="1:8" ht="12.75">
      <c r="A66" s="566"/>
      <c r="B66" s="1"/>
      <c r="C66" s="1"/>
      <c r="D66" s="1"/>
      <c r="E66" s="1"/>
      <c r="F66" s="1"/>
      <c r="G66" s="1"/>
      <c r="H66" s="1"/>
    </row>
    <row r="67" spans="1:8" ht="12.75">
      <c r="A67" s="566"/>
      <c r="B67" s="1"/>
      <c r="C67" s="1"/>
      <c r="D67" s="1"/>
      <c r="E67" s="1"/>
      <c r="F67" s="1"/>
      <c r="G67" s="1"/>
      <c r="H67" s="1"/>
    </row>
    <row r="68" ht="12.75">
      <c r="A68" s="566"/>
    </row>
  </sheetData>
  <sheetProtection/>
  <mergeCells count="2">
    <mergeCell ref="A2:L2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  <headerFooter alignWithMargins="0">
    <oddHeader>&amp;R3/1. sz. melléklet
.../2014. (...) Egyek Önk.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P68"/>
  <sheetViews>
    <sheetView view="pageBreakPreview" zoomScaleSheetLayoutView="100" zoomScalePageLayoutView="0" workbookViewId="0" topLeftCell="E27">
      <selection activeCell="M26" sqref="M26"/>
    </sheetView>
  </sheetViews>
  <sheetFormatPr defaultColWidth="9.00390625" defaultRowHeight="12.75"/>
  <cols>
    <col min="1" max="1" width="45.125" style="0" customWidth="1"/>
    <col min="2" max="2" width="15.75390625" style="0" customWidth="1"/>
    <col min="3" max="3" width="17.25390625" style="0" customWidth="1"/>
    <col min="4" max="4" width="21.00390625" style="0" customWidth="1"/>
    <col min="5" max="6" width="17.625" style="0" customWidth="1"/>
    <col min="7" max="10" width="18.00390625" style="0" customWidth="1"/>
    <col min="11" max="11" width="12.625" style="0" customWidth="1"/>
    <col min="12" max="12" width="17.875" style="0" customWidth="1"/>
    <col min="13" max="13" width="16.75390625" style="0" customWidth="1"/>
    <col min="14" max="15" width="18.00390625" style="0" customWidth="1"/>
    <col min="16" max="16" width="28.00390625" style="0" customWidth="1"/>
    <col min="17" max="17" width="17.625" style="0" customWidth="1"/>
  </cols>
  <sheetData>
    <row r="3" spans="1:16" ht="15.75">
      <c r="A3" s="609" t="s">
        <v>103</v>
      </c>
      <c r="B3" s="610"/>
      <c r="C3" s="610"/>
      <c r="D3" s="610"/>
      <c r="E3" s="610"/>
      <c r="F3" s="610"/>
      <c r="G3" s="610"/>
      <c r="H3" s="610"/>
      <c r="I3" s="610"/>
      <c r="J3" s="610"/>
      <c r="K3" s="611"/>
      <c r="L3" s="611"/>
      <c r="M3" s="611"/>
      <c r="N3" s="611"/>
      <c r="O3" s="611"/>
      <c r="P3" s="611"/>
    </row>
    <row r="6" ht="13.5" thickBot="1">
      <c r="P6" s="317"/>
    </row>
    <row r="7" spans="1:16" ht="102" customHeight="1" thickBot="1">
      <c r="A7" s="589" t="s">
        <v>151</v>
      </c>
      <c r="B7" s="155" t="s">
        <v>174</v>
      </c>
      <c r="C7" s="155" t="s">
        <v>188</v>
      </c>
      <c r="D7" s="155" t="s">
        <v>176</v>
      </c>
      <c r="E7" s="155" t="s">
        <v>189</v>
      </c>
      <c r="F7" s="155" t="s">
        <v>183</v>
      </c>
      <c r="G7" s="155" t="s">
        <v>190</v>
      </c>
      <c r="H7" s="155" t="s">
        <v>178</v>
      </c>
      <c r="I7" s="155" t="s">
        <v>179</v>
      </c>
      <c r="J7" s="155" t="s">
        <v>180</v>
      </c>
      <c r="K7" s="155" t="s">
        <v>191</v>
      </c>
      <c r="L7" s="156" t="s">
        <v>28</v>
      </c>
      <c r="M7" s="240" t="s">
        <v>88</v>
      </c>
      <c r="P7" s="1"/>
    </row>
    <row r="8" spans="1:13" ht="21" customHeight="1" thickBot="1">
      <c r="A8" s="590"/>
      <c r="B8" s="33" t="s">
        <v>101</v>
      </c>
      <c r="C8" s="33" t="s">
        <v>101</v>
      </c>
      <c r="D8" s="33" t="s">
        <v>101</v>
      </c>
      <c r="E8" s="33" t="s">
        <v>101</v>
      </c>
      <c r="F8" s="33" t="s">
        <v>101</v>
      </c>
      <c r="G8" s="33" t="s">
        <v>101</v>
      </c>
      <c r="H8" s="33" t="s">
        <v>101</v>
      </c>
      <c r="I8" s="33" t="s">
        <v>101</v>
      </c>
      <c r="J8" s="33" t="s">
        <v>101</v>
      </c>
      <c r="K8" s="33" t="s">
        <v>101</v>
      </c>
      <c r="L8" s="33" t="s">
        <v>101</v>
      </c>
      <c r="M8" s="33" t="s">
        <v>101</v>
      </c>
    </row>
    <row r="9" spans="1:13" s="121" customFormat="1" ht="21" customHeight="1" thickBot="1">
      <c r="A9" s="299" t="s">
        <v>192</v>
      </c>
      <c r="B9" s="80"/>
      <c r="C9" s="80"/>
      <c r="D9" s="114">
        <v>2326</v>
      </c>
      <c r="E9" s="114"/>
      <c r="F9" s="80">
        <v>1769</v>
      </c>
      <c r="G9" s="80"/>
      <c r="H9" s="80"/>
      <c r="I9" s="114"/>
      <c r="J9" s="114"/>
      <c r="K9" s="80"/>
      <c r="L9" s="195">
        <f>SUM(B9:K9)</f>
        <v>4095</v>
      </c>
      <c r="M9" s="235"/>
    </row>
    <row r="10" spans="1:13" s="121" customFormat="1" ht="21" customHeight="1" thickBot="1">
      <c r="A10" s="300" t="s">
        <v>152</v>
      </c>
      <c r="B10" s="80"/>
      <c r="C10" s="80"/>
      <c r="D10" s="114">
        <v>773</v>
      </c>
      <c r="E10" s="114"/>
      <c r="F10" s="80"/>
      <c r="G10" s="80"/>
      <c r="H10" s="80">
        <v>5080</v>
      </c>
      <c r="I10" s="114"/>
      <c r="J10" s="114"/>
      <c r="K10" s="80"/>
      <c r="L10" s="195">
        <f aca="true" t="shared" si="0" ref="L10:L45">SUM(B10:K10)</f>
        <v>5853</v>
      </c>
      <c r="M10" s="236"/>
    </row>
    <row r="11" spans="1:13" s="121" customFormat="1" ht="21" customHeight="1" thickBot="1">
      <c r="A11" s="300" t="s">
        <v>153</v>
      </c>
      <c r="B11" s="80"/>
      <c r="C11" s="80"/>
      <c r="D11" s="114"/>
      <c r="E11" s="114"/>
      <c r="F11" s="80"/>
      <c r="G11" s="80"/>
      <c r="H11" s="80">
        <v>73822</v>
      </c>
      <c r="I11" s="114">
        <v>56001</v>
      </c>
      <c r="J11" s="114"/>
      <c r="K11" s="80"/>
      <c r="L11" s="195">
        <f t="shared" si="0"/>
        <v>129823</v>
      </c>
      <c r="M11" s="234"/>
    </row>
    <row r="12" spans="1:13" s="121" customFormat="1" ht="21" customHeight="1" thickBot="1">
      <c r="A12" s="300" t="s">
        <v>193</v>
      </c>
      <c r="B12" s="80"/>
      <c r="C12" s="80"/>
      <c r="D12" s="114"/>
      <c r="E12" s="114"/>
      <c r="F12" s="80"/>
      <c r="G12" s="80"/>
      <c r="H12" s="80">
        <v>11527</v>
      </c>
      <c r="I12" s="114">
        <v>150</v>
      </c>
      <c r="J12" s="114"/>
      <c r="K12" s="80"/>
      <c r="L12" s="195">
        <f t="shared" si="0"/>
        <v>11677</v>
      </c>
      <c r="M12" s="234"/>
    </row>
    <row r="13" spans="1:13" s="121" customFormat="1" ht="21" customHeight="1" thickBot="1">
      <c r="A13" s="300" t="s">
        <v>194</v>
      </c>
      <c r="B13" s="80"/>
      <c r="C13" s="80"/>
      <c r="D13" s="114">
        <v>7686</v>
      </c>
      <c r="E13" s="114"/>
      <c r="F13" s="80">
        <v>3896</v>
      </c>
      <c r="G13" s="80"/>
      <c r="H13" s="80"/>
      <c r="I13" s="114"/>
      <c r="J13" s="114"/>
      <c r="K13" s="80"/>
      <c r="L13" s="195">
        <f t="shared" si="0"/>
        <v>11582</v>
      </c>
      <c r="M13" s="234"/>
    </row>
    <row r="14" spans="1:13" ht="28.5" customHeight="1" thickBot="1">
      <c r="A14" s="301" t="s">
        <v>154</v>
      </c>
      <c r="B14" s="80"/>
      <c r="C14" s="80"/>
      <c r="D14" s="114">
        <v>1557</v>
      </c>
      <c r="E14" s="114"/>
      <c r="F14" s="80">
        <v>371</v>
      </c>
      <c r="G14" s="80"/>
      <c r="H14" s="80"/>
      <c r="I14" s="114"/>
      <c r="J14" s="114"/>
      <c r="K14" s="80"/>
      <c r="L14" s="195">
        <f t="shared" si="0"/>
        <v>1928</v>
      </c>
      <c r="M14" s="89"/>
    </row>
    <row r="15" spans="1:13" ht="31.5" customHeight="1" thickBot="1">
      <c r="A15" s="302" t="s">
        <v>155</v>
      </c>
      <c r="B15" s="80"/>
      <c r="C15" s="80"/>
      <c r="D15" s="114">
        <v>8198</v>
      </c>
      <c r="E15" s="114"/>
      <c r="F15" s="80">
        <v>11994</v>
      </c>
      <c r="G15" s="80"/>
      <c r="H15" s="80">
        <v>728</v>
      </c>
      <c r="I15" s="114">
        <v>196</v>
      </c>
      <c r="J15" s="114"/>
      <c r="K15" s="80"/>
      <c r="L15" s="195">
        <f t="shared" si="0"/>
        <v>21116</v>
      </c>
      <c r="M15" s="237"/>
    </row>
    <row r="16" spans="1:13" ht="31.5" customHeight="1" thickBot="1">
      <c r="A16" s="302" t="s">
        <v>196</v>
      </c>
      <c r="B16" s="80"/>
      <c r="C16" s="80"/>
      <c r="D16" s="114">
        <v>15259</v>
      </c>
      <c r="E16" s="114"/>
      <c r="F16" s="80">
        <v>354</v>
      </c>
      <c r="G16" s="80"/>
      <c r="H16" s="80"/>
      <c r="I16" s="114"/>
      <c r="J16" s="114"/>
      <c r="K16" s="80"/>
      <c r="L16" s="195">
        <f t="shared" si="0"/>
        <v>15613</v>
      </c>
      <c r="M16" s="237"/>
    </row>
    <row r="17" spans="1:13" ht="21" customHeight="1" thickBot="1">
      <c r="A17" s="300" t="s">
        <v>156</v>
      </c>
      <c r="B17" s="114">
        <v>2841</v>
      </c>
      <c r="C17" s="80">
        <v>926</v>
      </c>
      <c r="D17" s="114">
        <v>13923</v>
      </c>
      <c r="E17" s="114"/>
      <c r="F17" s="80">
        <v>20495</v>
      </c>
      <c r="G17" s="80"/>
      <c r="H17" s="80">
        <v>26258</v>
      </c>
      <c r="I17" s="114"/>
      <c r="J17" s="114">
        <v>90</v>
      </c>
      <c r="K17" s="80"/>
      <c r="L17" s="195">
        <f t="shared" si="0"/>
        <v>64533</v>
      </c>
      <c r="M17" s="237"/>
    </row>
    <row r="18" spans="1:13" ht="21" customHeight="1" thickBot="1">
      <c r="A18" s="300" t="s">
        <v>157</v>
      </c>
      <c r="B18" s="80"/>
      <c r="C18" s="80"/>
      <c r="D18" s="114">
        <v>47</v>
      </c>
      <c r="E18" s="114"/>
      <c r="F18" s="80">
        <v>155</v>
      </c>
      <c r="G18" s="80"/>
      <c r="H18" s="80"/>
      <c r="I18" s="114"/>
      <c r="J18" s="114"/>
      <c r="K18" s="80"/>
      <c r="L18" s="195">
        <f t="shared" si="0"/>
        <v>202</v>
      </c>
      <c r="M18" s="238"/>
    </row>
    <row r="19" spans="1:13" ht="30.75" customHeight="1" thickBot="1">
      <c r="A19" s="302" t="s">
        <v>158</v>
      </c>
      <c r="B19" s="80"/>
      <c r="C19" s="80"/>
      <c r="D19" s="114">
        <v>4863</v>
      </c>
      <c r="E19" s="114"/>
      <c r="F19" s="80"/>
      <c r="G19" s="80"/>
      <c r="H19" s="80"/>
      <c r="I19" s="114"/>
      <c r="J19" s="80"/>
      <c r="K19" s="80"/>
      <c r="L19" s="195">
        <f t="shared" si="0"/>
        <v>4863</v>
      </c>
      <c r="M19" s="237"/>
    </row>
    <row r="20" spans="1:13" ht="21" customHeight="1" thickBot="1">
      <c r="A20" s="300" t="s">
        <v>159</v>
      </c>
      <c r="B20" s="80"/>
      <c r="C20" s="80"/>
      <c r="D20" s="114">
        <v>2905</v>
      </c>
      <c r="E20" s="114"/>
      <c r="F20" s="80"/>
      <c r="G20" s="80"/>
      <c r="H20" s="80"/>
      <c r="I20" s="114"/>
      <c r="J20" s="80"/>
      <c r="K20" s="80">
        <v>70169</v>
      </c>
      <c r="L20" s="195">
        <f t="shared" si="0"/>
        <v>73074</v>
      </c>
      <c r="M20" s="237"/>
    </row>
    <row r="21" spans="1:13" ht="21" customHeight="1" thickBot="1">
      <c r="A21" s="300" t="s">
        <v>197</v>
      </c>
      <c r="B21" s="80"/>
      <c r="C21" s="80"/>
      <c r="D21" s="114"/>
      <c r="E21" s="114"/>
      <c r="F21" s="80">
        <v>417</v>
      </c>
      <c r="G21" s="80">
        <v>131931</v>
      </c>
      <c r="H21" s="80"/>
      <c r="I21" s="114"/>
      <c r="J21" s="80"/>
      <c r="K21" s="80"/>
      <c r="L21" s="195">
        <f t="shared" si="0"/>
        <v>132348</v>
      </c>
      <c r="M21" s="238"/>
    </row>
    <row r="22" spans="1:13" ht="21" customHeight="1" thickBot="1">
      <c r="A22" s="300" t="s">
        <v>198</v>
      </c>
      <c r="B22" s="80"/>
      <c r="C22" s="80"/>
      <c r="D22" s="114"/>
      <c r="E22" s="114"/>
      <c r="F22" s="80">
        <v>8522</v>
      </c>
      <c r="G22" s="80"/>
      <c r="H22" s="80"/>
      <c r="I22" s="114"/>
      <c r="J22" s="80"/>
      <c r="K22" s="80"/>
      <c r="L22" s="195">
        <f t="shared" si="0"/>
        <v>8522</v>
      </c>
      <c r="M22" s="237"/>
    </row>
    <row r="23" spans="1:13" ht="21" customHeight="1" thickBot="1">
      <c r="A23" s="300" t="s">
        <v>199</v>
      </c>
      <c r="B23" s="80">
        <v>1842</v>
      </c>
      <c r="C23" s="80">
        <v>497</v>
      </c>
      <c r="D23" s="114">
        <v>6369</v>
      </c>
      <c r="E23" s="114"/>
      <c r="F23" s="80"/>
      <c r="G23" s="80"/>
      <c r="H23" s="80"/>
      <c r="I23" s="114"/>
      <c r="J23" s="80"/>
      <c r="K23" s="80"/>
      <c r="L23" s="195">
        <f t="shared" si="0"/>
        <v>8708</v>
      </c>
      <c r="M23" s="237">
        <v>1</v>
      </c>
    </row>
    <row r="24" spans="1:13" ht="21" customHeight="1" thickBot="1">
      <c r="A24" s="300" t="s">
        <v>200</v>
      </c>
      <c r="B24" s="80"/>
      <c r="C24" s="80"/>
      <c r="D24" s="114"/>
      <c r="E24" s="114"/>
      <c r="F24" s="80">
        <v>5562</v>
      </c>
      <c r="G24" s="80"/>
      <c r="H24" s="80"/>
      <c r="I24" s="114"/>
      <c r="J24" s="80"/>
      <c r="K24" s="80"/>
      <c r="L24" s="195">
        <f t="shared" si="0"/>
        <v>5562</v>
      </c>
      <c r="M24" s="237"/>
    </row>
    <row r="25" spans="1:13" ht="21" customHeight="1" thickBot="1">
      <c r="A25" s="300" t="s">
        <v>202</v>
      </c>
      <c r="B25" s="80"/>
      <c r="C25" s="80"/>
      <c r="D25" s="114">
        <v>441</v>
      </c>
      <c r="E25" s="114"/>
      <c r="F25" s="80"/>
      <c r="G25" s="80"/>
      <c r="H25" s="80"/>
      <c r="I25" s="114"/>
      <c r="J25" s="80"/>
      <c r="K25" s="80"/>
      <c r="L25" s="195">
        <f t="shared" si="0"/>
        <v>441</v>
      </c>
      <c r="M25" s="237"/>
    </row>
    <row r="26" spans="1:13" ht="21" customHeight="1" thickBot="1">
      <c r="A26" s="300" t="s">
        <v>203</v>
      </c>
      <c r="B26" s="80"/>
      <c r="C26" s="80"/>
      <c r="D26" s="114"/>
      <c r="E26" s="114"/>
      <c r="F26" s="80">
        <v>1838</v>
      </c>
      <c r="G26" s="80"/>
      <c r="H26" s="80"/>
      <c r="I26" s="114"/>
      <c r="J26" s="80"/>
      <c r="K26" s="80"/>
      <c r="L26" s="195">
        <f t="shared" si="0"/>
        <v>1838</v>
      </c>
      <c r="M26" s="238"/>
    </row>
    <row r="27" spans="1:13" ht="21" customHeight="1" thickBot="1">
      <c r="A27" s="300" t="s">
        <v>204</v>
      </c>
      <c r="B27" s="80"/>
      <c r="C27" s="80"/>
      <c r="D27" s="114"/>
      <c r="E27" s="114"/>
      <c r="F27" s="80">
        <v>288</v>
      </c>
      <c r="G27" s="80"/>
      <c r="H27" s="80"/>
      <c r="I27" s="114"/>
      <c r="J27" s="80"/>
      <c r="K27" s="80"/>
      <c r="L27" s="195">
        <f t="shared" si="0"/>
        <v>288</v>
      </c>
      <c r="M27" s="237"/>
    </row>
    <row r="28" spans="1:13" ht="21" customHeight="1" thickBot="1">
      <c r="A28" s="300" t="s">
        <v>205</v>
      </c>
      <c r="B28" s="80"/>
      <c r="C28" s="80"/>
      <c r="D28" s="114"/>
      <c r="E28" s="114"/>
      <c r="F28" s="80">
        <v>2359</v>
      </c>
      <c r="G28" s="80"/>
      <c r="H28" s="80"/>
      <c r="I28" s="114"/>
      <c r="J28" s="80"/>
      <c r="K28" s="80"/>
      <c r="L28" s="195">
        <f t="shared" si="0"/>
        <v>2359</v>
      </c>
      <c r="M28" s="237"/>
    </row>
    <row r="29" spans="1:13" ht="21" customHeight="1" thickBot="1">
      <c r="A29" s="300" t="s">
        <v>234</v>
      </c>
      <c r="B29" s="80"/>
      <c r="C29" s="80"/>
      <c r="D29" s="114">
        <v>8624</v>
      </c>
      <c r="E29" s="114">
        <v>5483</v>
      </c>
      <c r="F29" s="80"/>
      <c r="G29" s="80"/>
      <c r="H29" s="80"/>
      <c r="I29" s="114"/>
      <c r="J29" s="80"/>
      <c r="K29" s="80"/>
      <c r="L29" s="195">
        <f t="shared" si="0"/>
        <v>14107</v>
      </c>
      <c r="M29" s="237"/>
    </row>
    <row r="30" spans="1:13" ht="21" customHeight="1" thickBot="1">
      <c r="A30" s="300" t="s">
        <v>206</v>
      </c>
      <c r="B30" s="80"/>
      <c r="C30" s="80"/>
      <c r="D30" s="114">
        <v>10</v>
      </c>
      <c r="E30" s="114">
        <v>84728</v>
      </c>
      <c r="F30" s="80"/>
      <c r="G30" s="80"/>
      <c r="H30" s="80"/>
      <c r="I30" s="114"/>
      <c r="J30" s="80"/>
      <c r="K30" s="80"/>
      <c r="L30" s="195">
        <f t="shared" si="0"/>
        <v>84738</v>
      </c>
      <c r="M30" s="237"/>
    </row>
    <row r="31" spans="1:13" ht="21" customHeight="1" thickBot="1">
      <c r="A31" s="300" t="s">
        <v>207</v>
      </c>
      <c r="B31" s="80"/>
      <c r="C31" s="80"/>
      <c r="D31" s="114"/>
      <c r="E31" s="114">
        <v>36900</v>
      </c>
      <c r="F31" s="80"/>
      <c r="G31" s="80"/>
      <c r="H31" s="80"/>
      <c r="I31" s="114"/>
      <c r="J31" s="80"/>
      <c r="K31" s="80"/>
      <c r="L31" s="195">
        <f t="shared" si="0"/>
        <v>36900</v>
      </c>
      <c r="M31" s="238"/>
    </row>
    <row r="32" spans="1:13" ht="21" customHeight="1" thickBot="1">
      <c r="A32" s="300" t="s">
        <v>160</v>
      </c>
      <c r="B32" s="80"/>
      <c r="C32" s="80"/>
      <c r="D32" s="114"/>
      <c r="E32" s="114"/>
      <c r="F32" s="80"/>
      <c r="G32" s="80"/>
      <c r="H32" s="80">
        <v>285</v>
      </c>
      <c r="I32" s="114">
        <v>5872</v>
      </c>
      <c r="J32" s="114"/>
      <c r="K32" s="80"/>
      <c r="L32" s="195">
        <f t="shared" si="0"/>
        <v>6157</v>
      </c>
      <c r="M32" s="237"/>
    </row>
    <row r="33" spans="1:13" ht="21" customHeight="1" thickBot="1">
      <c r="A33" s="303" t="s">
        <v>208</v>
      </c>
      <c r="B33" s="80"/>
      <c r="C33" s="80"/>
      <c r="D33" s="114">
        <v>182</v>
      </c>
      <c r="E33" s="114">
        <v>3820</v>
      </c>
      <c r="F33" s="80">
        <v>1592</v>
      </c>
      <c r="G33" s="80"/>
      <c r="H33" s="80"/>
      <c r="I33" s="114"/>
      <c r="J33" s="114"/>
      <c r="K33" s="80"/>
      <c r="L33" s="195">
        <f t="shared" si="0"/>
        <v>5594</v>
      </c>
      <c r="M33" s="238"/>
    </row>
    <row r="34" spans="1:13" ht="21" customHeight="1" thickBot="1">
      <c r="A34" s="303" t="s">
        <v>209</v>
      </c>
      <c r="B34" s="80"/>
      <c r="C34" s="80"/>
      <c r="D34" s="114"/>
      <c r="E34" s="114">
        <v>450</v>
      </c>
      <c r="F34" s="80"/>
      <c r="G34" s="80"/>
      <c r="H34" s="80"/>
      <c r="I34" s="114"/>
      <c r="J34" s="114"/>
      <c r="K34" s="80"/>
      <c r="L34" s="195">
        <f t="shared" si="0"/>
        <v>450</v>
      </c>
      <c r="M34" s="237"/>
    </row>
    <row r="35" spans="1:13" ht="21" customHeight="1" thickBot="1">
      <c r="A35" s="303" t="s">
        <v>210</v>
      </c>
      <c r="B35" s="80"/>
      <c r="C35" s="80"/>
      <c r="D35" s="114"/>
      <c r="E35" s="114"/>
      <c r="F35" s="80">
        <v>2700</v>
      </c>
      <c r="G35" s="80"/>
      <c r="H35" s="80"/>
      <c r="I35" s="114"/>
      <c r="J35" s="114"/>
      <c r="K35" s="80"/>
      <c r="L35" s="195">
        <f t="shared" si="0"/>
        <v>2700</v>
      </c>
      <c r="M35" s="237"/>
    </row>
    <row r="36" spans="1:13" ht="21" customHeight="1" thickBot="1">
      <c r="A36" s="303" t="s">
        <v>211</v>
      </c>
      <c r="B36" s="80"/>
      <c r="C36" s="80"/>
      <c r="D36" s="114"/>
      <c r="E36" s="114"/>
      <c r="F36" s="80">
        <v>6272</v>
      </c>
      <c r="G36" s="80"/>
      <c r="H36" s="80"/>
      <c r="I36" s="114"/>
      <c r="J36" s="114"/>
      <c r="K36" s="80"/>
      <c r="L36" s="195">
        <f t="shared" si="0"/>
        <v>6272</v>
      </c>
      <c r="M36" s="238"/>
    </row>
    <row r="37" spans="1:13" ht="21" customHeight="1" thickBot="1">
      <c r="A37" s="303" t="s">
        <v>212</v>
      </c>
      <c r="B37" s="80"/>
      <c r="C37" s="80"/>
      <c r="D37" s="114"/>
      <c r="E37" s="114"/>
      <c r="F37" s="80">
        <v>533</v>
      </c>
      <c r="G37" s="80"/>
      <c r="H37" s="80"/>
      <c r="I37" s="114"/>
      <c r="J37" s="114"/>
      <c r="K37" s="80"/>
      <c r="L37" s="195">
        <f t="shared" si="0"/>
        <v>533</v>
      </c>
      <c r="M37" s="237"/>
    </row>
    <row r="38" spans="1:13" ht="21" customHeight="1" thickBot="1">
      <c r="A38" s="458" t="s">
        <v>161</v>
      </c>
      <c r="B38" s="457"/>
      <c r="C38" s="80"/>
      <c r="D38" s="114">
        <v>496</v>
      </c>
      <c r="E38" s="114"/>
      <c r="F38" s="80"/>
      <c r="G38" s="80"/>
      <c r="H38" s="80">
        <v>987</v>
      </c>
      <c r="I38" s="87"/>
      <c r="J38" s="87"/>
      <c r="K38" s="80"/>
      <c r="L38" s="195">
        <f t="shared" si="0"/>
        <v>1483</v>
      </c>
      <c r="M38" s="238"/>
    </row>
    <row r="39" spans="1:13" ht="21" customHeight="1" thickBot="1">
      <c r="A39" s="303" t="s">
        <v>162</v>
      </c>
      <c r="B39" s="80">
        <v>111296</v>
      </c>
      <c r="C39" s="80">
        <v>14559</v>
      </c>
      <c r="D39" s="114">
        <v>17453</v>
      </c>
      <c r="E39" s="114"/>
      <c r="F39" s="80"/>
      <c r="G39" s="80"/>
      <c r="H39" s="80">
        <v>14523</v>
      </c>
      <c r="I39" s="114"/>
      <c r="J39" s="114"/>
      <c r="K39" s="80"/>
      <c r="L39" s="195">
        <f t="shared" si="0"/>
        <v>157831</v>
      </c>
      <c r="M39" s="114">
        <v>456</v>
      </c>
    </row>
    <row r="40" spans="1:13" ht="21" customHeight="1" thickBot="1">
      <c r="A40" s="303" t="s">
        <v>163</v>
      </c>
      <c r="B40" s="80">
        <v>243890</v>
      </c>
      <c r="C40" s="80">
        <v>35578</v>
      </c>
      <c r="D40" s="114">
        <v>18320</v>
      </c>
      <c r="E40" s="114"/>
      <c r="F40" s="80">
        <v>10589</v>
      </c>
      <c r="G40" s="80"/>
      <c r="H40" s="80">
        <v>33272</v>
      </c>
      <c r="I40" s="114"/>
      <c r="J40" s="114"/>
      <c r="K40" s="80"/>
      <c r="L40" s="195">
        <f t="shared" si="0"/>
        <v>341649</v>
      </c>
      <c r="M40" s="238"/>
    </row>
    <row r="41" spans="1:13" ht="21" customHeight="1" thickBot="1">
      <c r="A41" s="303" t="s">
        <v>213</v>
      </c>
      <c r="B41" s="80">
        <v>20034</v>
      </c>
      <c r="C41" s="80">
        <v>5122</v>
      </c>
      <c r="D41" s="114">
        <v>1567</v>
      </c>
      <c r="E41" s="114"/>
      <c r="F41" s="80">
        <v>1718</v>
      </c>
      <c r="G41" s="80"/>
      <c r="H41" s="80"/>
      <c r="I41" s="114"/>
      <c r="J41" s="114"/>
      <c r="K41" s="80"/>
      <c r="L41" s="195">
        <f t="shared" si="0"/>
        <v>28441</v>
      </c>
      <c r="M41" s="237">
        <v>1</v>
      </c>
    </row>
    <row r="42" spans="1:13" ht="21" customHeight="1" thickBot="1">
      <c r="A42" s="303" t="s">
        <v>214</v>
      </c>
      <c r="B42" s="80"/>
      <c r="C42" s="80"/>
      <c r="D42" s="114"/>
      <c r="E42" s="114">
        <v>223</v>
      </c>
      <c r="F42" s="80"/>
      <c r="G42" s="80"/>
      <c r="H42" s="80"/>
      <c r="I42" s="114"/>
      <c r="J42" s="114"/>
      <c r="K42" s="80"/>
      <c r="L42" s="195">
        <f t="shared" si="0"/>
        <v>223</v>
      </c>
      <c r="M42" s="238"/>
    </row>
    <row r="43" spans="1:13" ht="21" customHeight="1" thickBot="1">
      <c r="A43" s="303" t="s">
        <v>227</v>
      </c>
      <c r="B43" s="80"/>
      <c r="C43" s="80"/>
      <c r="D43" s="114"/>
      <c r="E43" s="114"/>
      <c r="F43" s="80">
        <v>2533</v>
      </c>
      <c r="G43" s="80"/>
      <c r="H43" s="80"/>
      <c r="I43" s="114"/>
      <c r="J43" s="114"/>
      <c r="K43" s="80"/>
      <c r="L43" s="195">
        <f t="shared" si="0"/>
        <v>2533</v>
      </c>
      <c r="M43" s="237"/>
    </row>
    <row r="44" spans="1:13" ht="21" customHeight="1" thickBot="1">
      <c r="A44" s="303" t="s">
        <v>164</v>
      </c>
      <c r="B44" s="80"/>
      <c r="C44" s="80"/>
      <c r="D44" s="114">
        <v>7318</v>
      </c>
      <c r="E44" s="114"/>
      <c r="F44" s="80">
        <v>1025</v>
      </c>
      <c r="G44" s="80"/>
      <c r="H44" s="80"/>
      <c r="I44" s="114"/>
      <c r="J44" s="114"/>
      <c r="K44" s="80"/>
      <c r="L44" s="195">
        <f t="shared" si="0"/>
        <v>8343</v>
      </c>
      <c r="M44" s="237"/>
    </row>
    <row r="45" spans="1:13" ht="21" customHeight="1" thickBot="1">
      <c r="A45" s="303" t="s">
        <v>165</v>
      </c>
      <c r="B45" s="80"/>
      <c r="C45" s="80"/>
      <c r="D45" s="114">
        <v>167</v>
      </c>
      <c r="E45" s="114"/>
      <c r="F45" s="80"/>
      <c r="G45" s="80"/>
      <c r="H45" s="80"/>
      <c r="I45" s="114">
        <v>1581</v>
      </c>
      <c r="J45" s="114"/>
      <c r="K45" s="80"/>
      <c r="L45" s="195">
        <f t="shared" si="0"/>
        <v>1748</v>
      </c>
      <c r="M45" s="239"/>
    </row>
    <row r="46" spans="1:13" s="83" customFormat="1" ht="21" customHeight="1" thickBot="1">
      <c r="A46" s="452" t="s">
        <v>14</v>
      </c>
      <c r="B46" s="453">
        <f>SUM(B9:B45)</f>
        <v>379903</v>
      </c>
      <c r="C46" s="453">
        <f aca="true" t="shared" si="1" ref="C46:K46">SUM(C9:C45)</f>
        <v>56682</v>
      </c>
      <c r="D46" s="453">
        <f t="shared" si="1"/>
        <v>118484</v>
      </c>
      <c r="E46" s="453">
        <f t="shared" si="1"/>
        <v>131604</v>
      </c>
      <c r="F46" s="453">
        <f t="shared" si="1"/>
        <v>84982</v>
      </c>
      <c r="G46" s="453">
        <f t="shared" si="1"/>
        <v>131931</v>
      </c>
      <c r="H46" s="453">
        <f t="shared" si="1"/>
        <v>166482</v>
      </c>
      <c r="I46" s="453">
        <f t="shared" si="1"/>
        <v>63800</v>
      </c>
      <c r="J46" s="453">
        <f t="shared" si="1"/>
        <v>90</v>
      </c>
      <c r="K46" s="453">
        <f t="shared" si="1"/>
        <v>70169</v>
      </c>
      <c r="L46" s="195">
        <f>SUM(B46:K46)</f>
        <v>1204127</v>
      </c>
      <c r="M46" s="195">
        <f>SUM(M9:M45)</f>
        <v>458</v>
      </c>
    </row>
    <row r="47" ht="13.5" thickBot="1">
      <c r="B47" s="122"/>
    </row>
    <row r="48" spans="5:16" ht="12.75">
      <c r="E48" s="2"/>
      <c r="F48" s="2"/>
      <c r="L48" s="115"/>
      <c r="P48" s="2"/>
    </row>
    <row r="50" spans="1:10" ht="12.75">
      <c r="A50" s="123"/>
      <c r="B50" s="35"/>
      <c r="C50" s="35"/>
      <c r="D50" s="35"/>
      <c r="E50" s="35"/>
      <c r="F50" s="35"/>
      <c r="G50" s="35"/>
      <c r="H50" s="35"/>
      <c r="I50" s="35"/>
      <c r="J50" s="35"/>
    </row>
    <row r="51" spans="1:10" ht="12.75">
      <c r="A51" s="124"/>
      <c r="B51" s="38"/>
      <c r="C51" s="38"/>
      <c r="D51" s="38"/>
      <c r="E51" s="38"/>
      <c r="F51" s="38"/>
      <c r="G51" s="38"/>
      <c r="H51" s="38"/>
      <c r="I51" s="38"/>
      <c r="J51" s="38"/>
    </row>
    <row r="52" spans="1:10" ht="12.75">
      <c r="A52" s="39"/>
      <c r="B52" s="109"/>
      <c r="C52" s="109"/>
      <c r="D52" s="109"/>
      <c r="E52" s="109"/>
      <c r="F52" s="109"/>
      <c r="G52" s="109"/>
      <c r="H52" s="109"/>
      <c r="I52" s="109"/>
      <c r="J52" s="109"/>
    </row>
    <row r="53" spans="1:10" ht="12.75">
      <c r="A53" s="39"/>
      <c r="B53" s="109"/>
      <c r="C53" s="109"/>
      <c r="D53" s="110"/>
      <c r="E53" s="109"/>
      <c r="F53" s="109"/>
      <c r="G53" s="109"/>
      <c r="H53" s="109"/>
      <c r="I53" s="109"/>
      <c r="J53" s="109"/>
    </row>
    <row r="54" spans="1:10" ht="12.75">
      <c r="A54" s="39"/>
      <c r="B54" s="109"/>
      <c r="C54" s="109"/>
      <c r="D54" s="109"/>
      <c r="E54" s="109"/>
      <c r="F54" s="109"/>
      <c r="G54" s="109"/>
      <c r="H54" s="109"/>
      <c r="I54" s="109"/>
      <c r="J54" s="109"/>
    </row>
    <row r="55" spans="1:10" ht="12.75">
      <c r="A55" s="39"/>
      <c r="B55" s="109"/>
      <c r="C55" s="109"/>
      <c r="D55" s="109"/>
      <c r="E55" s="109"/>
      <c r="F55" s="109"/>
      <c r="G55" s="109"/>
      <c r="H55" s="109"/>
      <c r="I55" s="109"/>
      <c r="J55" s="109"/>
    </row>
    <row r="56" spans="1:10" ht="12.75">
      <c r="A56" s="39"/>
      <c r="B56" s="109"/>
      <c r="C56" s="109"/>
      <c r="D56" s="109"/>
      <c r="E56" s="109"/>
      <c r="F56" s="109"/>
      <c r="G56" s="109"/>
      <c r="H56" s="109"/>
      <c r="I56" s="109"/>
      <c r="J56" s="109"/>
    </row>
    <row r="57" spans="1:10" ht="12.75">
      <c r="A57" s="39"/>
      <c r="B57" s="109"/>
      <c r="C57" s="109"/>
      <c r="D57" s="109"/>
      <c r="E57" s="109"/>
      <c r="F57" s="109"/>
      <c r="G57" s="109"/>
      <c r="H57" s="109"/>
      <c r="I57" s="109"/>
      <c r="J57" s="109"/>
    </row>
    <row r="58" spans="1:10" ht="12.75">
      <c r="A58" s="39"/>
      <c r="B58" s="109"/>
      <c r="C58" s="109"/>
      <c r="D58" s="109"/>
      <c r="E58" s="109"/>
      <c r="F58" s="109"/>
      <c r="G58" s="109"/>
      <c r="H58" s="109"/>
      <c r="I58" s="109"/>
      <c r="J58" s="109"/>
    </row>
    <row r="59" spans="1:10" ht="12.75">
      <c r="A59" s="39"/>
      <c r="B59" s="109"/>
      <c r="C59" s="109"/>
      <c r="D59" s="109"/>
      <c r="E59" s="109"/>
      <c r="F59" s="109"/>
      <c r="G59" s="109"/>
      <c r="H59" s="109"/>
      <c r="I59" s="109"/>
      <c r="J59" s="109"/>
    </row>
    <row r="60" spans="1:10" ht="12.75">
      <c r="A60" s="39"/>
      <c r="B60" s="109"/>
      <c r="C60" s="109"/>
      <c r="D60" s="109"/>
      <c r="E60" s="109"/>
      <c r="F60" s="109"/>
      <c r="G60" s="109"/>
      <c r="H60" s="109"/>
      <c r="I60" s="109"/>
      <c r="J60" s="109"/>
    </row>
    <row r="61" spans="1:10" ht="12.75">
      <c r="A61" s="39"/>
      <c r="B61" s="109"/>
      <c r="C61" s="109"/>
      <c r="D61" s="109"/>
      <c r="E61" s="109"/>
      <c r="F61" s="109"/>
      <c r="G61" s="109"/>
      <c r="H61" s="109"/>
      <c r="I61" s="109"/>
      <c r="J61" s="109"/>
    </row>
    <row r="62" spans="1:10" ht="12.75">
      <c r="A62" s="39"/>
      <c r="B62" s="109"/>
      <c r="C62" s="109"/>
      <c r="D62" s="109"/>
      <c r="E62" s="109"/>
      <c r="F62" s="109"/>
      <c r="G62" s="109"/>
      <c r="H62" s="109"/>
      <c r="I62" s="109"/>
      <c r="J62" s="109"/>
    </row>
    <row r="63" spans="1:11" ht="12.75">
      <c r="A63" s="39"/>
      <c r="B63" s="109"/>
      <c r="C63" s="109"/>
      <c r="D63" s="109"/>
      <c r="E63" s="109"/>
      <c r="F63" s="109"/>
      <c r="G63" s="109"/>
      <c r="H63" s="109"/>
      <c r="I63" s="109"/>
      <c r="J63" s="109"/>
      <c r="K63" s="1"/>
    </row>
    <row r="64" spans="1:10" ht="12.75">
      <c r="A64" s="39"/>
      <c r="B64" s="109"/>
      <c r="C64" s="109"/>
      <c r="D64" s="109"/>
      <c r="E64" s="109"/>
      <c r="F64" s="109"/>
      <c r="G64" s="109"/>
      <c r="H64" s="109"/>
      <c r="I64" s="109"/>
      <c r="J64" s="109"/>
    </row>
    <row r="65" spans="1:10" ht="12.75">
      <c r="A65" s="39"/>
      <c r="B65" s="109"/>
      <c r="C65" s="109"/>
      <c r="D65" s="109"/>
      <c r="E65" s="109"/>
      <c r="F65" s="109"/>
      <c r="G65" s="109"/>
      <c r="H65" s="109"/>
      <c r="I65" s="109"/>
      <c r="J65" s="109"/>
    </row>
    <row r="66" spans="1:10" ht="12.75">
      <c r="A66" s="124"/>
      <c r="B66" s="111"/>
      <c r="C66" s="111"/>
      <c r="D66" s="111"/>
      <c r="E66" s="111"/>
      <c r="F66" s="111"/>
      <c r="G66" s="111"/>
      <c r="H66" s="111"/>
      <c r="I66" s="111"/>
      <c r="J66" s="11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</sheetData>
  <sheetProtection/>
  <mergeCells count="2">
    <mergeCell ref="A3:P3"/>
    <mergeCell ref="A7:A8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45" r:id="rId1"/>
  <headerFooter alignWithMargins="0">
    <oddHeader>&amp;R3/1)a sz. melléklet
.../2014. (...) Egyek Önk.</oddHeader>
  </headerFooter>
  <colBreaks count="1" manualBreakCount="1">
    <brk id="13" max="4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3:M16"/>
  <sheetViews>
    <sheetView view="pageLayout" zoomScaleSheetLayoutView="100" workbookViewId="0" topLeftCell="C7">
      <selection activeCell="L16" sqref="L16"/>
    </sheetView>
  </sheetViews>
  <sheetFormatPr defaultColWidth="9.00390625" defaultRowHeight="12.75"/>
  <cols>
    <col min="1" max="1" width="45.25390625" style="0" customWidth="1"/>
    <col min="2" max="2" width="15.75390625" style="0" customWidth="1"/>
    <col min="3" max="3" width="17.25390625" style="0" customWidth="1"/>
    <col min="4" max="4" width="21.00390625" style="0" customWidth="1"/>
    <col min="5" max="6" width="17.625" style="0" customWidth="1"/>
    <col min="7" max="7" width="18.00390625" style="0" customWidth="1"/>
    <col min="8" max="9" width="15.25390625" style="0" customWidth="1"/>
    <col min="11" max="11" width="9.00390625" style="0" bestFit="1" customWidth="1"/>
    <col min="12" max="12" width="11.625" style="0" customWidth="1"/>
  </cols>
  <sheetData>
    <row r="3" spans="1:8" ht="15.75">
      <c r="A3" s="609" t="s">
        <v>102</v>
      </c>
      <c r="B3" s="610"/>
      <c r="C3" s="610"/>
      <c r="D3" s="610"/>
      <c r="E3" s="610"/>
      <c r="F3" s="610"/>
      <c r="G3" s="610"/>
      <c r="H3" s="611"/>
    </row>
    <row r="7" ht="13.5" thickBot="1">
      <c r="H7" s="211"/>
    </row>
    <row r="8" spans="1:13" ht="102" customHeight="1" thickBot="1">
      <c r="A8" s="589" t="s">
        <v>151</v>
      </c>
      <c r="B8" s="155" t="s">
        <v>174</v>
      </c>
      <c r="C8" s="155" t="s">
        <v>188</v>
      </c>
      <c r="D8" s="155" t="s">
        <v>176</v>
      </c>
      <c r="E8" s="155" t="s">
        <v>189</v>
      </c>
      <c r="F8" s="155" t="s">
        <v>183</v>
      </c>
      <c r="G8" s="155" t="s">
        <v>190</v>
      </c>
      <c r="H8" s="155" t="s">
        <v>178</v>
      </c>
      <c r="I8" s="155" t="s">
        <v>179</v>
      </c>
      <c r="J8" s="155" t="s">
        <v>180</v>
      </c>
      <c r="K8" s="155" t="s">
        <v>191</v>
      </c>
      <c r="L8" s="156" t="s">
        <v>28</v>
      </c>
      <c r="M8" s="240" t="s">
        <v>88</v>
      </c>
    </row>
    <row r="9" spans="1:13" ht="21" customHeight="1" thickBot="1">
      <c r="A9" s="590"/>
      <c r="B9" s="33" t="s">
        <v>101</v>
      </c>
      <c r="C9" s="33" t="s">
        <v>101</v>
      </c>
      <c r="D9" s="33" t="s">
        <v>101</v>
      </c>
      <c r="E9" s="33" t="s">
        <v>101</v>
      </c>
      <c r="F9" s="33" t="s">
        <v>101</v>
      </c>
      <c r="G9" s="33" t="s">
        <v>101</v>
      </c>
      <c r="H9" s="33" t="s">
        <v>101</v>
      </c>
      <c r="I9" s="33" t="s">
        <v>101</v>
      </c>
      <c r="J9" s="33" t="s">
        <v>101</v>
      </c>
      <c r="K9" s="33" t="s">
        <v>101</v>
      </c>
      <c r="L9" s="33" t="s">
        <v>101</v>
      </c>
      <c r="M9" s="33" t="s">
        <v>101</v>
      </c>
    </row>
    <row r="10" spans="1:13" s="121" customFormat="1" ht="21" customHeight="1" thickBot="1">
      <c r="A10" s="300" t="s">
        <v>195</v>
      </c>
      <c r="B10" s="80"/>
      <c r="C10" s="80"/>
      <c r="D10" s="114">
        <v>551</v>
      </c>
      <c r="E10" s="114"/>
      <c r="F10" s="80">
        <v>531</v>
      </c>
      <c r="G10" s="80"/>
      <c r="H10" s="80"/>
      <c r="I10" s="114"/>
      <c r="J10" s="114"/>
      <c r="K10" s="80"/>
      <c r="L10" s="195">
        <f aca="true" t="shared" si="0" ref="L10:L15">SUM(B10:K10)</f>
        <v>1082</v>
      </c>
      <c r="M10" s="234"/>
    </row>
    <row r="11" spans="1:13" s="83" customFormat="1" ht="21" customHeight="1" thickBot="1">
      <c r="A11" s="456" t="s">
        <v>156</v>
      </c>
      <c r="B11" s="114">
        <v>1490</v>
      </c>
      <c r="C11" s="114">
        <v>381</v>
      </c>
      <c r="D11" s="114"/>
      <c r="E11" s="114"/>
      <c r="F11" s="114"/>
      <c r="G11" s="114"/>
      <c r="H11" s="114"/>
      <c r="I11" s="114"/>
      <c r="J11" s="114"/>
      <c r="K11" s="114"/>
      <c r="L11" s="195">
        <f t="shared" si="0"/>
        <v>1871</v>
      </c>
      <c r="M11" s="114">
        <v>2</v>
      </c>
    </row>
    <row r="12" spans="1:13" ht="21" customHeight="1" thickBot="1">
      <c r="A12" s="300" t="s">
        <v>201</v>
      </c>
      <c r="B12" s="80"/>
      <c r="C12" s="80"/>
      <c r="D12" s="114">
        <v>8406</v>
      </c>
      <c r="E12" s="114"/>
      <c r="F12" s="80">
        <v>888</v>
      </c>
      <c r="G12" s="80"/>
      <c r="H12" s="80"/>
      <c r="I12" s="114"/>
      <c r="J12" s="80">
        <v>1797</v>
      </c>
      <c r="K12" s="80"/>
      <c r="L12" s="195">
        <f t="shared" si="0"/>
        <v>11091</v>
      </c>
      <c r="M12" s="237"/>
    </row>
    <row r="13" spans="1:13" ht="21" customHeight="1" thickBot="1">
      <c r="A13" s="303" t="s">
        <v>161</v>
      </c>
      <c r="B13" s="80">
        <v>1594</v>
      </c>
      <c r="C13" s="80">
        <v>381</v>
      </c>
      <c r="D13" s="114">
        <v>910</v>
      </c>
      <c r="E13" s="114"/>
      <c r="F13" s="80"/>
      <c r="G13" s="80"/>
      <c r="H13" s="80">
        <v>527</v>
      </c>
      <c r="I13" s="87"/>
      <c r="J13" s="87"/>
      <c r="K13" s="80"/>
      <c r="L13" s="195">
        <f t="shared" si="0"/>
        <v>3412</v>
      </c>
      <c r="M13" s="237">
        <v>1</v>
      </c>
    </row>
    <row r="14" spans="1:13" ht="21" customHeight="1" thickBot="1">
      <c r="A14" s="303" t="s">
        <v>214</v>
      </c>
      <c r="B14" s="80"/>
      <c r="C14" s="80"/>
      <c r="D14" s="114"/>
      <c r="E14" s="114">
        <v>1888</v>
      </c>
      <c r="F14" s="80"/>
      <c r="G14" s="80"/>
      <c r="H14" s="80"/>
      <c r="I14" s="114"/>
      <c r="J14" s="114"/>
      <c r="K14" s="80"/>
      <c r="L14" s="195">
        <f t="shared" si="0"/>
        <v>1888</v>
      </c>
      <c r="M14" s="238"/>
    </row>
    <row r="15" spans="1:13" ht="21" customHeight="1" thickBot="1">
      <c r="A15" s="303" t="s">
        <v>164</v>
      </c>
      <c r="B15" s="80">
        <v>919</v>
      </c>
      <c r="C15" s="80">
        <v>23</v>
      </c>
      <c r="D15" s="114">
        <v>7041</v>
      </c>
      <c r="E15" s="114"/>
      <c r="F15" s="80"/>
      <c r="G15" s="80"/>
      <c r="H15" s="80"/>
      <c r="I15" s="114"/>
      <c r="J15" s="114"/>
      <c r="K15" s="80"/>
      <c r="L15" s="195">
        <f t="shared" si="0"/>
        <v>7983</v>
      </c>
      <c r="M15" s="237"/>
    </row>
    <row r="16" spans="1:13" ht="21" customHeight="1" thickBot="1">
      <c r="A16" s="119" t="s">
        <v>14</v>
      </c>
      <c r="B16" s="122">
        <f>SUM(B10:B15)</f>
        <v>4003</v>
      </c>
      <c r="C16" s="122">
        <f aca="true" t="shared" si="1" ref="C16:K16">SUM(C10:C15)</f>
        <v>785</v>
      </c>
      <c r="D16" s="122">
        <f t="shared" si="1"/>
        <v>16908</v>
      </c>
      <c r="E16" s="122">
        <f t="shared" si="1"/>
        <v>1888</v>
      </c>
      <c r="F16" s="122">
        <f t="shared" si="1"/>
        <v>1419</v>
      </c>
      <c r="G16" s="122">
        <f t="shared" si="1"/>
        <v>0</v>
      </c>
      <c r="H16" s="122">
        <f t="shared" si="1"/>
        <v>527</v>
      </c>
      <c r="I16" s="122">
        <f t="shared" si="1"/>
        <v>0</v>
      </c>
      <c r="J16" s="122">
        <f t="shared" si="1"/>
        <v>1797</v>
      </c>
      <c r="K16" s="122">
        <f t="shared" si="1"/>
        <v>0</v>
      </c>
      <c r="L16" s="195">
        <f>SUM(B16:K16)</f>
        <v>27327</v>
      </c>
      <c r="M16" s="195">
        <f>SUM(M10:M15)</f>
        <v>3</v>
      </c>
    </row>
  </sheetData>
  <sheetProtection/>
  <mergeCells count="2">
    <mergeCell ref="A3:H3"/>
    <mergeCell ref="A8:A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  <headerFooter alignWithMargins="0">
    <oddHeader>&amp;R3/1)b. sz. melléklet
.../2014. (...) Egyek Önk.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M42"/>
  <sheetViews>
    <sheetView view="pageBreakPreview" zoomScale="60" zoomScalePageLayoutView="0" workbookViewId="0" topLeftCell="C9">
      <selection activeCell="D20" sqref="D20"/>
    </sheetView>
  </sheetViews>
  <sheetFormatPr defaultColWidth="9.00390625" defaultRowHeight="12.75"/>
  <cols>
    <col min="1" max="1" width="42.375" style="0" customWidth="1"/>
    <col min="2" max="2" width="15.75390625" style="0" customWidth="1"/>
    <col min="3" max="3" width="17.25390625" style="0" customWidth="1"/>
    <col min="4" max="4" width="21.00390625" style="0" customWidth="1"/>
    <col min="5" max="8" width="18.00390625" style="0" customWidth="1"/>
    <col min="9" max="9" width="12.625" style="0" customWidth="1"/>
    <col min="10" max="10" width="15.25390625" style="0" customWidth="1"/>
    <col min="12" max="12" width="10.00390625" style="0" bestFit="1" customWidth="1"/>
  </cols>
  <sheetData>
    <row r="3" spans="1:9" ht="15.75">
      <c r="A3" s="609"/>
      <c r="B3" s="610"/>
      <c r="C3" s="610"/>
      <c r="D3" s="610"/>
      <c r="E3" s="610"/>
      <c r="F3" s="610"/>
      <c r="G3" s="610"/>
      <c r="H3" s="610"/>
      <c r="I3" s="611"/>
    </row>
    <row r="5" spans="1:9" ht="12.75">
      <c r="A5" s="614" t="s">
        <v>100</v>
      </c>
      <c r="B5" s="614"/>
      <c r="C5" s="614"/>
      <c r="D5" s="614"/>
      <c r="E5" s="614"/>
      <c r="F5" s="614"/>
      <c r="G5" s="614"/>
      <c r="H5" s="614"/>
      <c r="I5" s="614"/>
    </row>
    <row r="6" spans="1:9" ht="12.75">
      <c r="A6" s="614"/>
      <c r="B6" s="614"/>
      <c r="C6" s="614"/>
      <c r="D6" s="614"/>
      <c r="E6" s="614"/>
      <c r="F6" s="614"/>
      <c r="G6" s="614"/>
      <c r="H6" s="614"/>
      <c r="I6" s="614"/>
    </row>
    <row r="7" ht="13.5" thickBot="1">
      <c r="I7" s="317"/>
    </row>
    <row r="8" spans="1:13" ht="102" customHeight="1" thickBot="1">
      <c r="A8" s="612" t="s">
        <v>151</v>
      </c>
      <c r="B8" s="459" t="s">
        <v>174</v>
      </c>
      <c r="C8" s="461" t="s">
        <v>188</v>
      </c>
      <c r="D8" s="459" t="s">
        <v>176</v>
      </c>
      <c r="E8" s="459" t="s">
        <v>189</v>
      </c>
      <c r="F8" s="461" t="s">
        <v>183</v>
      </c>
      <c r="G8" s="459" t="s">
        <v>190</v>
      </c>
      <c r="H8" s="459" t="s">
        <v>178</v>
      </c>
      <c r="I8" s="459" t="s">
        <v>179</v>
      </c>
      <c r="J8" s="459" t="s">
        <v>180</v>
      </c>
      <c r="K8" s="461" t="s">
        <v>191</v>
      </c>
      <c r="L8" s="156" t="s">
        <v>28</v>
      </c>
      <c r="M8" s="240" t="s">
        <v>88</v>
      </c>
    </row>
    <row r="9" spans="1:13" ht="21" customHeight="1" thickBot="1">
      <c r="A9" s="613"/>
      <c r="B9" s="33" t="s">
        <v>101</v>
      </c>
      <c r="C9" s="33" t="s">
        <v>101</v>
      </c>
      <c r="D9" s="33" t="s">
        <v>101</v>
      </c>
      <c r="E9" s="38" t="s">
        <v>101</v>
      </c>
      <c r="F9" s="33" t="s">
        <v>101</v>
      </c>
      <c r="G9" s="33" t="s">
        <v>101</v>
      </c>
      <c r="H9" s="33" t="s">
        <v>101</v>
      </c>
      <c r="I9" s="33" t="s">
        <v>101</v>
      </c>
      <c r="J9" s="38" t="s">
        <v>101</v>
      </c>
      <c r="K9" s="33" t="s">
        <v>101</v>
      </c>
      <c r="L9" s="38" t="s">
        <v>101</v>
      </c>
      <c r="M9" s="33" t="s">
        <v>101</v>
      </c>
    </row>
    <row r="10" spans="1:13" ht="40.5" customHeight="1" thickBot="1">
      <c r="A10" s="387" t="s">
        <v>166</v>
      </c>
      <c r="B10" s="389">
        <v>48862</v>
      </c>
      <c r="C10" s="391">
        <v>11616</v>
      </c>
      <c r="D10" s="467">
        <v>14337</v>
      </c>
      <c r="E10" s="389"/>
      <c r="F10" s="466">
        <v>8318</v>
      </c>
      <c r="G10" s="465"/>
      <c r="H10" s="465">
        <v>5845</v>
      </c>
      <c r="I10" s="474"/>
      <c r="J10" s="463"/>
      <c r="K10" s="399"/>
      <c r="L10" s="394">
        <f>SUM(B10:K10)</f>
        <v>88978</v>
      </c>
      <c r="M10" s="460">
        <v>19</v>
      </c>
    </row>
    <row r="11" spans="1:13" ht="21" customHeight="1" thickBot="1">
      <c r="A11" s="469" t="s">
        <v>167</v>
      </c>
      <c r="B11" s="390">
        <v>3854</v>
      </c>
      <c r="C11" s="393">
        <v>909</v>
      </c>
      <c r="D11" s="468">
        <v>653</v>
      </c>
      <c r="E11" s="390">
        <v>0</v>
      </c>
      <c r="F11" s="393">
        <v>790</v>
      </c>
      <c r="G11" s="390"/>
      <c r="H11" s="390"/>
      <c r="I11" s="478"/>
      <c r="J11" s="464"/>
      <c r="K11" s="398"/>
      <c r="L11" s="394">
        <f>SUM(B11:K11)</f>
        <v>6206</v>
      </c>
      <c r="M11" s="460">
        <v>2</v>
      </c>
    </row>
    <row r="12" spans="1:13" ht="33" thickBot="1">
      <c r="A12" s="388" t="s">
        <v>231</v>
      </c>
      <c r="B12" s="470">
        <v>896</v>
      </c>
      <c r="C12" s="80">
        <v>204</v>
      </c>
      <c r="D12" s="472">
        <v>31</v>
      </c>
      <c r="E12" s="470"/>
      <c r="F12" s="80"/>
      <c r="G12" s="470"/>
      <c r="H12" s="473"/>
      <c r="I12" s="478"/>
      <c r="J12" s="475"/>
      <c r="K12" s="460"/>
      <c r="L12" s="394">
        <f>SUM(B12:K12)</f>
        <v>1131</v>
      </c>
      <c r="M12" s="476"/>
    </row>
    <row r="13" spans="1:13" ht="45" customHeight="1" thickBot="1">
      <c r="A13" s="388" t="s">
        <v>361</v>
      </c>
      <c r="B13" s="470">
        <v>908</v>
      </c>
      <c r="C13" s="80">
        <v>204</v>
      </c>
      <c r="D13" s="472">
        <v>19</v>
      </c>
      <c r="E13" s="470"/>
      <c r="F13" s="80"/>
      <c r="G13" s="470"/>
      <c r="H13" s="473"/>
      <c r="I13" s="474"/>
      <c r="J13" s="475"/>
      <c r="K13" s="460"/>
      <c r="L13" s="394"/>
      <c r="M13" s="476"/>
    </row>
    <row r="14" spans="1:13" ht="51" customHeight="1" thickBot="1">
      <c r="A14" s="388" t="s">
        <v>361</v>
      </c>
      <c r="B14" s="470"/>
      <c r="C14" s="80"/>
      <c r="D14" s="472">
        <v>111</v>
      </c>
      <c r="E14" s="470"/>
      <c r="F14" s="80"/>
      <c r="G14" s="470"/>
      <c r="H14" s="473"/>
      <c r="I14" s="474"/>
      <c r="J14" s="475"/>
      <c r="K14" s="460"/>
      <c r="L14" s="394">
        <f>SUM(B14:K14)</f>
        <v>111</v>
      </c>
      <c r="M14" s="476"/>
    </row>
    <row r="15" spans="1:13" s="84" customFormat="1" ht="21" customHeight="1" thickBot="1">
      <c r="A15" s="119" t="s">
        <v>14</v>
      </c>
      <c r="B15" s="122">
        <f aca="true" t="shared" si="0" ref="B15:K15">SUM(B10:B14)</f>
        <v>54520</v>
      </c>
      <c r="C15" s="122">
        <f t="shared" si="0"/>
        <v>12933</v>
      </c>
      <c r="D15" s="122">
        <f t="shared" si="0"/>
        <v>15151</v>
      </c>
      <c r="E15" s="122">
        <f t="shared" si="0"/>
        <v>0</v>
      </c>
      <c r="F15" s="122">
        <f t="shared" si="0"/>
        <v>9108</v>
      </c>
      <c r="G15" s="122">
        <f t="shared" si="0"/>
        <v>0</v>
      </c>
      <c r="H15" s="122">
        <f t="shared" si="0"/>
        <v>5845</v>
      </c>
      <c r="I15" s="122">
        <f t="shared" si="0"/>
        <v>0</v>
      </c>
      <c r="J15" s="122">
        <f t="shared" si="0"/>
        <v>0</v>
      </c>
      <c r="K15" s="122">
        <f t="shared" si="0"/>
        <v>0</v>
      </c>
      <c r="L15" s="394">
        <f>SUM(B15:K15)</f>
        <v>97557</v>
      </c>
      <c r="M15" s="462">
        <f>SUM(M10:M14)</f>
        <v>21</v>
      </c>
    </row>
    <row r="16" ht="12.75">
      <c r="A16" s="477"/>
    </row>
    <row r="17" ht="12.75">
      <c r="I17" s="2"/>
    </row>
    <row r="19" spans="2:8" ht="12.75">
      <c r="B19" s="35"/>
      <c r="C19" s="35"/>
      <c r="D19" s="35" t="s">
        <v>87</v>
      </c>
      <c r="E19" s="35"/>
      <c r="F19" s="36"/>
      <c r="G19" s="36"/>
      <c r="H19" s="36"/>
    </row>
    <row r="20" spans="2:8" ht="12.75">
      <c r="B20" s="38"/>
      <c r="C20" s="38"/>
      <c r="D20" s="38"/>
      <c r="E20" s="38"/>
      <c r="F20" s="38"/>
      <c r="G20" s="38"/>
      <c r="H20" s="38"/>
    </row>
    <row r="21" spans="1:8" ht="12.75">
      <c r="A21" s="34"/>
      <c r="B21" s="109"/>
      <c r="C21" s="109"/>
      <c r="D21" s="109"/>
      <c r="E21" s="109"/>
      <c r="F21" s="18"/>
      <c r="G21" s="18"/>
      <c r="H21" s="18"/>
    </row>
    <row r="22" spans="1:8" ht="12.75">
      <c r="A22" s="37"/>
      <c r="B22" s="109"/>
      <c r="C22" s="109"/>
      <c r="D22" s="110"/>
      <c r="E22" s="109"/>
      <c r="F22" s="18"/>
      <c r="G22" s="18"/>
      <c r="H22" s="18"/>
    </row>
    <row r="23" spans="1:8" ht="12.75">
      <c r="A23" s="39"/>
      <c r="B23" s="109"/>
      <c r="C23" s="109"/>
      <c r="D23" s="109"/>
      <c r="E23" s="109"/>
      <c r="F23" s="18"/>
      <c r="G23" s="18"/>
      <c r="H23" s="18"/>
    </row>
    <row r="24" spans="1:8" ht="12.75">
      <c r="A24" s="39"/>
      <c r="B24" s="109"/>
      <c r="C24" s="109"/>
      <c r="D24" s="109"/>
      <c r="E24" s="109"/>
      <c r="F24" s="18"/>
      <c r="G24" s="18"/>
      <c r="H24" s="18"/>
    </row>
    <row r="25" spans="1:8" ht="12.75">
      <c r="A25" s="39"/>
      <c r="B25" s="109"/>
      <c r="C25" s="109"/>
      <c r="D25" s="109"/>
      <c r="E25" s="109"/>
      <c r="F25" s="18"/>
      <c r="G25" s="18"/>
      <c r="H25" s="18"/>
    </row>
    <row r="26" spans="1:8" ht="12.75">
      <c r="A26" s="39"/>
      <c r="B26" s="109"/>
      <c r="C26" s="109"/>
      <c r="D26" s="109"/>
      <c r="E26" s="109"/>
      <c r="F26" s="18"/>
      <c r="G26" s="18"/>
      <c r="H26" s="18"/>
    </row>
    <row r="27" spans="1:8" ht="12.75">
      <c r="A27" s="39"/>
      <c r="B27" s="109"/>
      <c r="C27" s="109"/>
      <c r="D27" s="109"/>
      <c r="E27" s="109"/>
      <c r="F27" s="18"/>
      <c r="G27" s="18"/>
      <c r="H27" s="18"/>
    </row>
    <row r="28" spans="1:8" ht="12.75">
      <c r="A28" s="39"/>
      <c r="B28" s="109"/>
      <c r="C28" s="109"/>
      <c r="D28" s="109"/>
      <c r="E28" s="109"/>
      <c r="F28" s="18"/>
      <c r="G28" s="18"/>
      <c r="H28" s="18"/>
    </row>
    <row r="29" spans="1:8" ht="12.75">
      <c r="A29" s="39"/>
      <c r="B29" s="109"/>
      <c r="C29" s="109"/>
      <c r="D29" s="109"/>
      <c r="E29" s="109"/>
      <c r="F29" s="18"/>
      <c r="G29" s="18"/>
      <c r="H29" s="18"/>
    </row>
    <row r="30" spans="1:8" ht="12.75">
      <c r="A30" s="39"/>
      <c r="B30" s="109"/>
      <c r="C30" s="109"/>
      <c r="D30" s="109"/>
      <c r="E30" s="109"/>
      <c r="F30" s="18"/>
      <c r="G30" s="18"/>
      <c r="H30" s="18"/>
    </row>
    <row r="31" spans="1:8" ht="12.75">
      <c r="A31" s="39"/>
      <c r="B31" s="109"/>
      <c r="C31" s="109"/>
      <c r="D31" s="109"/>
      <c r="E31" s="109"/>
      <c r="F31" s="18"/>
      <c r="G31" s="18"/>
      <c r="H31" s="18"/>
    </row>
    <row r="32" spans="1:8" ht="12.75">
      <c r="A32" s="39"/>
      <c r="B32" s="109"/>
      <c r="C32" s="109"/>
      <c r="D32" s="109"/>
      <c r="E32" s="109"/>
      <c r="F32" s="18"/>
      <c r="G32" s="18"/>
      <c r="H32" s="18"/>
    </row>
    <row r="33" spans="1:8" ht="12.75">
      <c r="A33" s="39"/>
      <c r="B33" s="109"/>
      <c r="C33" s="109"/>
      <c r="D33" s="109"/>
      <c r="E33" s="109"/>
      <c r="F33" s="18"/>
      <c r="G33" s="18"/>
      <c r="H33" s="18"/>
    </row>
    <row r="34" spans="1:8" ht="12.75">
      <c r="A34" s="39"/>
      <c r="B34" s="109"/>
      <c r="C34" s="109"/>
      <c r="D34" s="109"/>
      <c r="E34" s="109"/>
      <c r="F34" s="18"/>
      <c r="G34" s="18"/>
      <c r="H34" s="18"/>
    </row>
    <row r="35" spans="1:8" ht="12.75">
      <c r="A35" s="39"/>
      <c r="B35" s="111"/>
      <c r="C35" s="111"/>
      <c r="D35" s="111"/>
      <c r="E35" s="111"/>
      <c r="F35" s="18"/>
      <c r="G35" s="18"/>
      <c r="H35" s="18"/>
    </row>
    <row r="36" spans="1:8" ht="12.75">
      <c r="A36" s="39"/>
      <c r="B36" s="1"/>
      <c r="C36" s="1"/>
      <c r="D36" s="1"/>
      <c r="E36" s="1"/>
      <c r="F36" s="1"/>
      <c r="G36" s="1"/>
      <c r="H36" s="1"/>
    </row>
    <row r="37" spans="1:8" ht="12.75">
      <c r="A37" s="37"/>
      <c r="B37" s="1"/>
      <c r="C37" s="1"/>
      <c r="D37" s="1"/>
      <c r="E37" s="1"/>
      <c r="F37" s="1"/>
      <c r="G37" s="1"/>
      <c r="H37" s="1"/>
    </row>
    <row r="38" ht="12.75">
      <c r="A38" s="566"/>
    </row>
    <row r="39" ht="12.75">
      <c r="A39" s="566"/>
    </row>
    <row r="40" ht="12.75">
      <c r="A40" s="566"/>
    </row>
    <row r="41" ht="12.75">
      <c r="A41" s="566"/>
    </row>
    <row r="42" ht="12.75">
      <c r="A42" s="566"/>
    </row>
  </sheetData>
  <sheetProtection/>
  <mergeCells count="3">
    <mergeCell ref="A3:I3"/>
    <mergeCell ref="A8:A9"/>
    <mergeCell ref="A5:I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2" r:id="rId1"/>
  <headerFooter alignWithMargins="0">
    <oddHeader>&amp;R3/2. sz. melléklet
.../2014. (...) Egyek Önk.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M37"/>
  <sheetViews>
    <sheetView zoomScalePageLayoutView="0" workbookViewId="0" topLeftCell="B4">
      <selection activeCell="J13" sqref="J13"/>
    </sheetView>
  </sheetViews>
  <sheetFormatPr defaultColWidth="9.00390625" defaultRowHeight="12.75"/>
  <cols>
    <col min="1" max="1" width="42.375" style="0" customWidth="1"/>
    <col min="2" max="2" width="15.75390625" style="0" customWidth="1"/>
    <col min="3" max="3" width="17.25390625" style="0" customWidth="1"/>
    <col min="4" max="4" width="21.00390625" style="0" customWidth="1"/>
    <col min="5" max="8" width="18.00390625" style="0" customWidth="1"/>
    <col min="9" max="9" width="13.875" style="0" customWidth="1"/>
    <col min="10" max="10" width="13.625" style="0" customWidth="1"/>
    <col min="12" max="12" width="12.75390625" style="0" customWidth="1"/>
  </cols>
  <sheetData>
    <row r="3" spans="1:9" ht="15.75">
      <c r="A3" s="609"/>
      <c r="B3" s="610"/>
      <c r="C3" s="610"/>
      <c r="D3" s="610"/>
      <c r="E3" s="610"/>
      <c r="F3" s="610"/>
      <c r="G3" s="610"/>
      <c r="H3" s="610"/>
      <c r="I3" s="611"/>
    </row>
    <row r="5" spans="1:9" ht="12.75">
      <c r="A5" s="614" t="s">
        <v>99</v>
      </c>
      <c r="B5" s="614"/>
      <c r="C5" s="614"/>
      <c r="D5" s="614"/>
      <c r="E5" s="614"/>
      <c r="F5" s="614"/>
      <c r="G5" s="614"/>
      <c r="H5" s="614"/>
      <c r="I5" s="614"/>
    </row>
    <row r="6" spans="1:9" ht="12.75">
      <c r="A6" s="614"/>
      <c r="B6" s="614"/>
      <c r="C6" s="614"/>
      <c r="D6" s="614"/>
      <c r="E6" s="614"/>
      <c r="F6" s="614"/>
      <c r="G6" s="614"/>
      <c r="H6" s="614"/>
      <c r="I6" s="614"/>
    </row>
    <row r="7" ht="13.5" thickBot="1">
      <c r="I7" s="211"/>
    </row>
    <row r="8" spans="1:13" ht="102" customHeight="1" thickBot="1">
      <c r="A8" s="612" t="s">
        <v>151</v>
      </c>
      <c r="B8" s="459" t="s">
        <v>174</v>
      </c>
      <c r="C8" s="459" t="s">
        <v>188</v>
      </c>
      <c r="D8" s="459" t="s">
        <v>176</v>
      </c>
      <c r="E8" s="459" t="s">
        <v>189</v>
      </c>
      <c r="F8" s="459" t="s">
        <v>183</v>
      </c>
      <c r="G8" s="459" t="s">
        <v>190</v>
      </c>
      <c r="H8" s="459" t="s">
        <v>178</v>
      </c>
      <c r="I8" s="459" t="s">
        <v>179</v>
      </c>
      <c r="J8" s="459" t="s">
        <v>180</v>
      </c>
      <c r="K8" s="459" t="s">
        <v>191</v>
      </c>
      <c r="L8" s="156" t="s">
        <v>28</v>
      </c>
      <c r="M8" s="240" t="s">
        <v>88</v>
      </c>
    </row>
    <row r="9" spans="1:13" ht="21" customHeight="1" thickBot="1">
      <c r="A9" s="613"/>
      <c r="B9" s="33" t="s">
        <v>101</v>
      </c>
      <c r="C9" s="33" t="s">
        <v>101</v>
      </c>
      <c r="D9" s="33" t="s">
        <v>101</v>
      </c>
      <c r="E9" s="38" t="s">
        <v>101</v>
      </c>
      <c r="F9" s="33" t="s">
        <v>101</v>
      </c>
      <c r="G9" s="38" t="s">
        <v>101</v>
      </c>
      <c r="H9" s="33" t="s">
        <v>101</v>
      </c>
      <c r="I9" s="38" t="s">
        <v>101</v>
      </c>
      <c r="J9" s="33" t="s">
        <v>101</v>
      </c>
      <c r="K9" s="33" t="s">
        <v>101</v>
      </c>
      <c r="L9" s="38" t="s">
        <v>101</v>
      </c>
      <c r="M9" s="33" t="s">
        <v>101</v>
      </c>
    </row>
    <row r="10" spans="1:13" ht="40.5" customHeight="1" thickBot="1">
      <c r="A10" s="479" t="s">
        <v>166</v>
      </c>
      <c r="B10" s="80">
        <v>48862</v>
      </c>
      <c r="C10" s="80">
        <v>11616</v>
      </c>
      <c r="D10" s="451">
        <v>14337</v>
      </c>
      <c r="E10" s="80"/>
      <c r="F10" s="482">
        <v>8318</v>
      </c>
      <c r="G10" s="482"/>
      <c r="H10" s="482">
        <v>5845</v>
      </c>
      <c r="I10" s="478"/>
      <c r="J10" s="481"/>
      <c r="K10" s="460"/>
      <c r="L10" s="394">
        <f>SUM(B10:K10)</f>
        <v>88978</v>
      </c>
      <c r="M10" s="460">
        <v>19</v>
      </c>
    </row>
    <row r="11" spans="1:13" ht="21" customHeight="1" thickBot="1">
      <c r="A11" s="479" t="s">
        <v>167</v>
      </c>
      <c r="B11" s="80">
        <v>3854</v>
      </c>
      <c r="C11" s="80">
        <v>909</v>
      </c>
      <c r="D11" s="114">
        <v>653</v>
      </c>
      <c r="E11" s="80">
        <v>0</v>
      </c>
      <c r="F11" s="471">
        <v>790</v>
      </c>
      <c r="G11" s="80"/>
      <c r="H11" s="80"/>
      <c r="I11" s="474"/>
      <c r="J11" s="481"/>
      <c r="K11" s="460"/>
      <c r="L11" s="394">
        <f>SUM(B11:K11)</f>
        <v>6206</v>
      </c>
      <c r="M11" s="460">
        <v>2</v>
      </c>
    </row>
    <row r="12" spans="1:13" ht="33" thickBot="1">
      <c r="A12" s="388" t="s">
        <v>231</v>
      </c>
      <c r="B12" s="80">
        <v>896</v>
      </c>
      <c r="C12" s="80">
        <v>204</v>
      </c>
      <c r="D12" s="114">
        <v>31</v>
      </c>
      <c r="E12" s="80"/>
      <c r="F12" s="80"/>
      <c r="G12" s="80"/>
      <c r="H12" s="80"/>
      <c r="I12" s="478"/>
      <c r="J12" s="481"/>
      <c r="K12" s="1"/>
      <c r="L12" s="394">
        <f>SUM(B12:K12)</f>
        <v>1131</v>
      </c>
      <c r="M12" s="460"/>
    </row>
    <row r="13" spans="1:13" ht="50.25" customHeight="1" thickBot="1">
      <c r="A13" s="388" t="s">
        <v>232</v>
      </c>
      <c r="B13" s="80">
        <v>908</v>
      </c>
      <c r="C13" s="80">
        <v>204</v>
      </c>
      <c r="D13" s="114">
        <v>19</v>
      </c>
      <c r="E13" s="80"/>
      <c r="F13" s="80"/>
      <c r="G13" s="80"/>
      <c r="H13" s="80"/>
      <c r="I13" s="474"/>
      <c r="J13" s="481"/>
      <c r="K13" s="1"/>
      <c r="L13" s="394"/>
      <c r="M13" s="460"/>
    </row>
    <row r="14" spans="1:13" ht="43.5" thickBot="1">
      <c r="A14" s="388" t="s">
        <v>360</v>
      </c>
      <c r="B14" s="80"/>
      <c r="C14" s="80"/>
      <c r="D14" s="114">
        <v>111</v>
      </c>
      <c r="E14" s="80"/>
      <c r="F14" s="80"/>
      <c r="G14" s="80"/>
      <c r="H14" s="80"/>
      <c r="I14" s="474"/>
      <c r="J14" s="481"/>
      <c r="K14" s="460"/>
      <c r="L14" s="394">
        <f>SUM(B14:K14)</f>
        <v>111</v>
      </c>
      <c r="M14" s="460"/>
    </row>
    <row r="15" spans="1:13" s="84" customFormat="1" ht="21" customHeight="1" thickBot="1">
      <c r="A15" s="119" t="s">
        <v>14</v>
      </c>
      <c r="B15" s="122">
        <f>SUM(B10:B14)</f>
        <v>54520</v>
      </c>
      <c r="C15" s="122">
        <f aca="true" t="shared" si="0" ref="C15:K15">SUM(C10:C14)</f>
        <v>12933</v>
      </c>
      <c r="D15" s="122">
        <f t="shared" si="0"/>
        <v>15151</v>
      </c>
      <c r="E15" s="122">
        <f t="shared" si="0"/>
        <v>0</v>
      </c>
      <c r="F15" s="122">
        <f t="shared" si="0"/>
        <v>9108</v>
      </c>
      <c r="G15" s="122">
        <f t="shared" si="0"/>
        <v>0</v>
      </c>
      <c r="H15" s="122">
        <f t="shared" si="0"/>
        <v>5845</v>
      </c>
      <c r="I15" s="122">
        <f t="shared" si="0"/>
        <v>0</v>
      </c>
      <c r="J15" s="122">
        <f t="shared" si="0"/>
        <v>0</v>
      </c>
      <c r="K15" s="122">
        <f t="shared" si="0"/>
        <v>0</v>
      </c>
      <c r="L15" s="394">
        <f>SUM(B15:K15)</f>
        <v>97557</v>
      </c>
      <c r="M15" s="480">
        <f>SUM(M10:M14)</f>
        <v>21</v>
      </c>
    </row>
    <row r="17" ht="12.75">
      <c r="I17" s="2"/>
    </row>
    <row r="19" spans="1:8" ht="12.75">
      <c r="A19" s="34"/>
      <c r="B19" s="35"/>
      <c r="C19" s="35"/>
      <c r="D19" s="35" t="s">
        <v>87</v>
      </c>
      <c r="E19" s="35"/>
      <c r="F19" s="36"/>
      <c r="G19" s="36"/>
      <c r="H19" s="36"/>
    </row>
    <row r="20" spans="1:8" ht="12.75">
      <c r="A20" s="37"/>
      <c r="B20" s="38"/>
      <c r="C20" s="38"/>
      <c r="D20" s="38"/>
      <c r="E20" s="38"/>
      <c r="F20" s="38"/>
      <c r="G20" s="38"/>
      <c r="H20" s="38"/>
    </row>
    <row r="21" spans="1:8" ht="12.75">
      <c r="A21" s="39"/>
      <c r="B21" s="109"/>
      <c r="C21" s="109"/>
      <c r="D21" s="109"/>
      <c r="E21" s="109"/>
      <c r="F21" s="18"/>
      <c r="G21" s="18"/>
      <c r="H21" s="18"/>
    </row>
    <row r="22" spans="1:8" ht="12.75">
      <c r="A22" s="39"/>
      <c r="B22" s="109"/>
      <c r="C22" s="109"/>
      <c r="D22" s="110"/>
      <c r="E22" s="109"/>
      <c r="F22" s="18"/>
      <c r="G22" s="18"/>
      <c r="H22" s="18"/>
    </row>
    <row r="23" spans="1:8" ht="12.75">
      <c r="A23" s="39"/>
      <c r="B23" s="109"/>
      <c r="C23" s="109"/>
      <c r="D23" s="109"/>
      <c r="E23" s="109"/>
      <c r="F23" s="18"/>
      <c r="G23" s="18"/>
      <c r="H23" s="18"/>
    </row>
    <row r="24" spans="1:8" ht="12.75">
      <c r="A24" s="39"/>
      <c r="B24" s="109"/>
      <c r="C24" s="109"/>
      <c r="D24" s="109"/>
      <c r="E24" s="109"/>
      <c r="F24" s="18"/>
      <c r="G24" s="18"/>
      <c r="H24" s="18"/>
    </row>
    <row r="25" spans="1:8" ht="12.75">
      <c r="A25" s="39"/>
      <c r="B25" s="109"/>
      <c r="C25" s="109"/>
      <c r="D25" s="109"/>
      <c r="E25" s="109"/>
      <c r="F25" s="18"/>
      <c r="G25" s="18"/>
      <c r="H25" s="18"/>
    </row>
    <row r="26" spans="1:8" ht="12.75">
      <c r="A26" s="39"/>
      <c r="B26" s="109"/>
      <c r="C26" s="109"/>
      <c r="D26" s="109"/>
      <c r="E26" s="109"/>
      <c r="F26" s="18"/>
      <c r="G26" s="18"/>
      <c r="H26" s="18"/>
    </row>
    <row r="27" spans="1:8" ht="12.75">
      <c r="A27" s="39"/>
      <c r="B27" s="109"/>
      <c r="C27" s="109"/>
      <c r="D27" s="109"/>
      <c r="E27" s="109"/>
      <c r="F27" s="18"/>
      <c r="G27" s="18"/>
      <c r="H27" s="18"/>
    </row>
    <row r="28" spans="1:8" ht="12.75">
      <c r="A28" s="39"/>
      <c r="B28" s="109"/>
      <c r="C28" s="109"/>
      <c r="D28" s="109"/>
      <c r="E28" s="109"/>
      <c r="F28" s="18"/>
      <c r="G28" s="18"/>
      <c r="H28" s="18"/>
    </row>
    <row r="29" spans="1:8" ht="12.75">
      <c r="A29" s="39"/>
      <c r="B29" s="109"/>
      <c r="C29" s="109"/>
      <c r="D29" s="109"/>
      <c r="E29" s="109"/>
      <c r="F29" s="18"/>
      <c r="G29" s="18"/>
      <c r="H29" s="18"/>
    </row>
    <row r="30" spans="1:8" ht="12.75">
      <c r="A30" s="39"/>
      <c r="B30" s="109"/>
      <c r="C30" s="109"/>
      <c r="D30" s="109"/>
      <c r="E30" s="109"/>
      <c r="F30" s="18"/>
      <c r="G30" s="18"/>
      <c r="H30" s="18"/>
    </row>
    <row r="31" spans="1:8" ht="12.75">
      <c r="A31" s="39"/>
      <c r="B31" s="109"/>
      <c r="C31" s="109"/>
      <c r="D31" s="109"/>
      <c r="E31" s="109"/>
      <c r="F31" s="18"/>
      <c r="G31" s="18"/>
      <c r="H31" s="18"/>
    </row>
    <row r="32" spans="1:8" ht="12.75">
      <c r="A32" s="39"/>
      <c r="B32" s="109"/>
      <c r="C32" s="109"/>
      <c r="D32" s="109"/>
      <c r="E32" s="109"/>
      <c r="F32" s="18"/>
      <c r="G32" s="18"/>
      <c r="H32" s="18"/>
    </row>
    <row r="33" spans="1:8" ht="12.75">
      <c r="A33" s="39"/>
      <c r="B33" s="109"/>
      <c r="C33" s="109"/>
      <c r="D33" s="109"/>
      <c r="E33" s="109"/>
      <c r="F33" s="18"/>
      <c r="G33" s="18"/>
      <c r="H33" s="18"/>
    </row>
    <row r="34" spans="1:8" ht="12.75">
      <c r="A34" s="39"/>
      <c r="B34" s="109"/>
      <c r="C34" s="109"/>
      <c r="D34" s="109"/>
      <c r="E34" s="109"/>
      <c r="F34" s="18"/>
      <c r="G34" s="18"/>
      <c r="H34" s="18"/>
    </row>
    <row r="35" spans="1:8" ht="12.75">
      <c r="A35" s="37"/>
      <c r="B35" s="111"/>
      <c r="C35" s="111"/>
      <c r="D35" s="111"/>
      <c r="E35" s="111"/>
      <c r="F35" s="18"/>
      <c r="G35" s="18"/>
      <c r="H35" s="18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</sheetData>
  <sheetProtection/>
  <mergeCells count="3">
    <mergeCell ref="A3:I3"/>
    <mergeCell ref="A5:I6"/>
    <mergeCell ref="A8:A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2" r:id="rId1"/>
  <headerFooter alignWithMargins="0">
    <oddHeader>&amp;R3/2)a sz. melléklet
.../2014. (...) Egyek Önk.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12"/>
  <sheetViews>
    <sheetView view="pageLayout" workbookViewId="0" topLeftCell="B4">
      <selection activeCell="D15" sqref="D15"/>
    </sheetView>
  </sheetViews>
  <sheetFormatPr defaultColWidth="9.00390625" defaultRowHeight="12.75"/>
  <cols>
    <col min="1" max="1" width="56.75390625" style="0" customWidth="1"/>
    <col min="2" max="2" width="15.25390625" style="0" customWidth="1"/>
    <col min="3" max="3" width="15.125" style="0" customWidth="1"/>
    <col min="4" max="4" width="13.75390625" style="0" customWidth="1"/>
    <col min="5" max="5" width="19.75390625" style="0" customWidth="1"/>
    <col min="6" max="6" width="14.375" style="0" customWidth="1"/>
    <col min="7" max="7" width="14.625" style="0" customWidth="1"/>
    <col min="12" max="12" width="12.00390625" style="0" customWidth="1"/>
    <col min="13" max="13" width="8.375" style="0" bestFit="1" customWidth="1"/>
  </cols>
  <sheetData>
    <row r="1" spans="1:6" ht="15.75" customHeight="1">
      <c r="A1" s="615" t="s">
        <v>98</v>
      </c>
      <c r="B1" s="615"/>
      <c r="C1" s="615"/>
      <c r="D1" s="615"/>
      <c r="E1" s="615"/>
      <c r="F1" s="615"/>
    </row>
    <row r="2" spans="1:6" ht="12.75">
      <c r="A2" s="615"/>
      <c r="B2" s="615"/>
      <c r="C2" s="615"/>
      <c r="D2" s="615"/>
      <c r="E2" s="615"/>
      <c r="F2" s="615"/>
    </row>
    <row r="3" spans="1:6" ht="12.75">
      <c r="A3" s="3"/>
      <c r="B3" s="3"/>
      <c r="C3" s="3"/>
      <c r="D3" s="3"/>
      <c r="E3" s="3"/>
      <c r="F3" s="3"/>
    </row>
    <row r="4" spans="1:6" ht="12.75">
      <c r="A4" s="3"/>
      <c r="B4" s="3"/>
      <c r="C4" s="3"/>
      <c r="D4" s="3"/>
      <c r="E4" s="3"/>
      <c r="F4" s="3"/>
    </row>
    <row r="5" spans="1:6" ht="13.5" thickBot="1">
      <c r="A5" s="3"/>
      <c r="B5" s="3"/>
      <c r="C5" s="3"/>
      <c r="D5" s="3"/>
      <c r="E5" s="3"/>
      <c r="F5" s="3"/>
    </row>
    <row r="6" spans="1:13" ht="102" customHeight="1" thickBot="1">
      <c r="A6" s="612" t="s">
        <v>151</v>
      </c>
      <c r="B6" s="459" t="s">
        <v>174</v>
      </c>
      <c r="C6" s="459" t="s">
        <v>188</v>
      </c>
      <c r="D6" s="459" t="s">
        <v>176</v>
      </c>
      <c r="E6" s="459" t="s">
        <v>189</v>
      </c>
      <c r="F6" s="459" t="s">
        <v>183</v>
      </c>
      <c r="G6" s="459" t="s">
        <v>190</v>
      </c>
      <c r="H6" s="461" t="s">
        <v>178</v>
      </c>
      <c r="I6" s="459" t="s">
        <v>179</v>
      </c>
      <c r="J6" s="459" t="s">
        <v>180</v>
      </c>
      <c r="K6" s="459" t="s">
        <v>191</v>
      </c>
      <c r="L6" s="156" t="s">
        <v>28</v>
      </c>
      <c r="M6" s="240" t="s">
        <v>88</v>
      </c>
    </row>
    <row r="7" spans="1:13" ht="21" customHeight="1" thickBot="1">
      <c r="A7" s="613"/>
      <c r="B7" s="33" t="s">
        <v>101</v>
      </c>
      <c r="C7" s="33" t="s">
        <v>101</v>
      </c>
      <c r="D7" s="33" t="s">
        <v>101</v>
      </c>
      <c r="E7" s="33" t="s">
        <v>101</v>
      </c>
      <c r="F7" s="33" t="s">
        <v>101</v>
      </c>
      <c r="G7" s="33" t="s">
        <v>101</v>
      </c>
      <c r="H7" s="33" t="s">
        <v>101</v>
      </c>
      <c r="I7" s="33" t="s">
        <v>101</v>
      </c>
      <c r="J7" s="33" t="s">
        <v>101</v>
      </c>
      <c r="K7" s="38" t="s">
        <v>101</v>
      </c>
      <c r="L7" s="33" t="s">
        <v>101</v>
      </c>
      <c r="M7" s="503" t="s">
        <v>101</v>
      </c>
    </row>
    <row r="8" spans="1:13" ht="16.5" thickBot="1">
      <c r="A8" s="162" t="s">
        <v>168</v>
      </c>
      <c r="B8" s="484"/>
      <c r="C8" s="505"/>
      <c r="D8" s="484">
        <v>773</v>
      </c>
      <c r="E8" s="488"/>
      <c r="F8" s="490"/>
      <c r="G8" s="504"/>
      <c r="H8" s="397"/>
      <c r="I8" s="399"/>
      <c r="J8" s="397"/>
      <c r="K8" s="397"/>
      <c r="L8" s="494">
        <f>SUM(B8:K8)</f>
        <v>773</v>
      </c>
      <c r="M8" s="460"/>
    </row>
    <row r="9" spans="1:13" ht="16.5" thickBot="1">
      <c r="A9" s="72" t="s">
        <v>169</v>
      </c>
      <c r="B9" s="485">
        <v>4477</v>
      </c>
      <c r="C9" s="487">
        <v>1206</v>
      </c>
      <c r="D9" s="485">
        <v>3024</v>
      </c>
      <c r="E9" s="489"/>
      <c r="F9" s="491"/>
      <c r="G9" s="492"/>
      <c r="H9" s="151">
        <v>35</v>
      </c>
      <c r="I9" s="173"/>
      <c r="J9" s="151"/>
      <c r="K9" s="151"/>
      <c r="L9" s="495">
        <f>SUM(B9:K9)</f>
        <v>8742</v>
      </c>
      <c r="M9" s="460">
        <v>3</v>
      </c>
    </row>
    <row r="10" spans="1:13" ht="16.5" thickBot="1">
      <c r="A10" s="72" t="s">
        <v>170</v>
      </c>
      <c r="B10" s="485">
        <v>697</v>
      </c>
      <c r="C10" s="487"/>
      <c r="D10" s="485">
        <v>41</v>
      </c>
      <c r="E10" s="489"/>
      <c r="F10" s="491"/>
      <c r="G10" s="493"/>
      <c r="H10" s="151"/>
      <c r="I10" s="173"/>
      <c r="J10" s="151"/>
      <c r="K10" s="151"/>
      <c r="L10" s="495">
        <f>SUM(B10:K10)</f>
        <v>738</v>
      </c>
      <c r="M10" s="460">
        <v>1</v>
      </c>
    </row>
    <row r="11" spans="1:13" s="318" customFormat="1" ht="27" thickBot="1">
      <c r="A11" s="483" t="s">
        <v>171</v>
      </c>
      <c r="B11" s="486">
        <v>1383</v>
      </c>
      <c r="C11" s="502">
        <v>106</v>
      </c>
      <c r="D11" s="486">
        <v>468</v>
      </c>
      <c r="E11" s="486"/>
      <c r="F11" s="486"/>
      <c r="G11" s="502"/>
      <c r="H11" s="231">
        <v>62</v>
      </c>
      <c r="I11" s="501"/>
      <c r="J11" s="231"/>
      <c r="K11" s="231"/>
      <c r="L11" s="496">
        <f>SUM(B11:K11)</f>
        <v>2019</v>
      </c>
      <c r="M11" s="497">
        <v>1</v>
      </c>
    </row>
    <row r="12" spans="1:13" s="90" customFormat="1" ht="24" customHeight="1" thickBot="1">
      <c r="A12" s="395" t="s">
        <v>78</v>
      </c>
      <c r="B12" s="500">
        <f>SUM(B8:B11)</f>
        <v>6557</v>
      </c>
      <c r="C12" s="500">
        <f aca="true" t="shared" si="0" ref="C12:K12">SUM(C8:C11)</f>
        <v>1312</v>
      </c>
      <c r="D12" s="500">
        <f t="shared" si="0"/>
        <v>4306</v>
      </c>
      <c r="E12" s="500">
        <f t="shared" si="0"/>
        <v>0</v>
      </c>
      <c r="F12" s="500">
        <f t="shared" si="0"/>
        <v>0</v>
      </c>
      <c r="G12" s="500">
        <f t="shared" si="0"/>
        <v>0</v>
      </c>
      <c r="H12" s="500">
        <f t="shared" si="0"/>
        <v>97</v>
      </c>
      <c r="I12" s="500">
        <f t="shared" si="0"/>
        <v>0</v>
      </c>
      <c r="J12" s="500">
        <f t="shared" si="0"/>
        <v>0</v>
      </c>
      <c r="K12" s="500">
        <f t="shared" si="0"/>
        <v>0</v>
      </c>
      <c r="L12" s="499">
        <f>SUM(L8:L11)</f>
        <v>12272</v>
      </c>
      <c r="M12" s="498">
        <f>SUM(M8:M11)</f>
        <v>5</v>
      </c>
    </row>
  </sheetData>
  <sheetProtection/>
  <mergeCells count="2">
    <mergeCell ref="A6:A7"/>
    <mergeCell ref="A1:F2"/>
  </mergeCells>
  <printOptions/>
  <pageMargins left="0.75" right="0.75" top="1" bottom="1" header="0.5" footer="0.5"/>
  <pageSetup horizontalDpi="600" verticalDpi="600" orientation="landscape" paperSize="9" scale="43" r:id="rId1"/>
  <headerFooter alignWithMargins="0">
    <oddHeader>&amp;R3/3. sz. melléklet
...../2014.(.......) Egyek Önk.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12"/>
  <sheetViews>
    <sheetView view="pageLayout" workbookViewId="0" topLeftCell="B4">
      <selection activeCell="H12" sqref="H12"/>
    </sheetView>
  </sheetViews>
  <sheetFormatPr defaultColWidth="9.00390625" defaultRowHeight="12.75"/>
  <cols>
    <col min="1" max="1" width="50.25390625" style="0" customWidth="1"/>
    <col min="2" max="2" width="15.25390625" style="0" customWidth="1"/>
    <col min="3" max="3" width="15.125" style="0" customWidth="1"/>
    <col min="4" max="4" width="13.75390625" style="0" customWidth="1"/>
    <col min="5" max="5" width="19.75390625" style="0" customWidth="1"/>
    <col min="6" max="6" width="14.125" style="0" customWidth="1"/>
    <col min="7" max="7" width="12.75390625" style="0" customWidth="1"/>
    <col min="8" max="8" width="15.375" style="0" customWidth="1"/>
    <col min="12" max="12" width="12.75390625" style="0" customWidth="1"/>
  </cols>
  <sheetData>
    <row r="1" spans="1:7" ht="15.75" customHeight="1">
      <c r="A1" s="615" t="s">
        <v>97</v>
      </c>
      <c r="B1" s="615"/>
      <c r="C1" s="615"/>
      <c r="D1" s="615"/>
      <c r="E1" s="615"/>
      <c r="F1" s="615"/>
      <c r="G1" s="615"/>
    </row>
    <row r="2" spans="1:7" ht="12.75">
      <c r="A2" s="615"/>
      <c r="B2" s="615"/>
      <c r="C2" s="615"/>
      <c r="D2" s="615"/>
      <c r="E2" s="615"/>
      <c r="F2" s="615"/>
      <c r="G2" s="615"/>
    </row>
    <row r="3" spans="1:7" ht="12.75">
      <c r="A3" s="3"/>
      <c r="B3" s="3"/>
      <c r="C3" s="3"/>
      <c r="D3" s="3"/>
      <c r="E3" s="3"/>
      <c r="F3" s="3"/>
      <c r="G3" s="3"/>
    </row>
    <row r="4" spans="1:7" ht="12.75">
      <c r="A4" s="3"/>
      <c r="B4" s="3"/>
      <c r="C4" s="3"/>
      <c r="D4" s="3"/>
      <c r="E4" s="3"/>
      <c r="F4" s="3"/>
      <c r="G4" s="3"/>
    </row>
    <row r="5" spans="1:7" ht="13.5" thickBot="1">
      <c r="A5" s="3"/>
      <c r="B5" s="3"/>
      <c r="C5" s="3"/>
      <c r="D5" s="3"/>
      <c r="E5" s="3"/>
      <c r="F5" s="3"/>
      <c r="G5" s="3"/>
    </row>
    <row r="6" spans="1:13" ht="102" customHeight="1">
      <c r="A6" s="616" t="s">
        <v>151</v>
      </c>
      <c r="B6" s="313" t="s">
        <v>174</v>
      </c>
      <c r="C6" s="313" t="s">
        <v>188</v>
      </c>
      <c r="D6" s="313" t="s">
        <v>176</v>
      </c>
      <c r="E6" s="313" t="s">
        <v>189</v>
      </c>
      <c r="F6" s="313" t="s">
        <v>183</v>
      </c>
      <c r="G6" s="313" t="s">
        <v>190</v>
      </c>
      <c r="H6" s="313" t="s">
        <v>178</v>
      </c>
      <c r="I6" s="313" t="s">
        <v>179</v>
      </c>
      <c r="J6" s="313" t="s">
        <v>180</v>
      </c>
      <c r="K6" s="313" t="s">
        <v>191</v>
      </c>
      <c r="L6" s="314" t="s">
        <v>28</v>
      </c>
      <c r="M6" s="315" t="s">
        <v>88</v>
      </c>
    </row>
    <row r="7" spans="1:13" ht="21" customHeight="1">
      <c r="A7" s="617"/>
      <c r="B7" s="312" t="s">
        <v>101</v>
      </c>
      <c r="C7" s="312" t="s">
        <v>101</v>
      </c>
      <c r="D7" s="312" t="s">
        <v>101</v>
      </c>
      <c r="E7" s="312" t="s">
        <v>101</v>
      </c>
      <c r="F7" s="312" t="s">
        <v>101</v>
      </c>
      <c r="G7" s="312" t="s">
        <v>101</v>
      </c>
      <c r="H7" s="312" t="s">
        <v>101</v>
      </c>
      <c r="I7" s="312" t="s">
        <v>101</v>
      </c>
      <c r="J7" s="312" t="s">
        <v>101</v>
      </c>
      <c r="K7" s="312" t="s">
        <v>101</v>
      </c>
      <c r="L7" s="312" t="s">
        <v>101</v>
      </c>
      <c r="M7" s="316" t="s">
        <v>101</v>
      </c>
    </row>
    <row r="8" spans="1:13" ht="15.75">
      <c r="A8" s="96" t="s">
        <v>168</v>
      </c>
      <c r="B8" s="304"/>
      <c r="C8" s="304"/>
      <c r="D8" s="304">
        <v>773</v>
      </c>
      <c r="E8" s="305"/>
      <c r="F8" s="306"/>
      <c r="G8" s="307"/>
      <c r="H8" s="293"/>
      <c r="I8" s="293"/>
      <c r="J8" s="293"/>
      <c r="K8" s="293"/>
      <c r="L8" s="297">
        <f>SUM(B8:K8)</f>
        <v>773</v>
      </c>
      <c r="M8" s="311"/>
    </row>
    <row r="9" spans="1:13" ht="15.75">
      <c r="A9" s="96" t="s">
        <v>169</v>
      </c>
      <c r="B9" s="304">
        <v>4477</v>
      </c>
      <c r="C9" s="304">
        <v>1206</v>
      </c>
      <c r="D9" s="304">
        <v>3024</v>
      </c>
      <c r="E9" s="305"/>
      <c r="F9" s="306"/>
      <c r="G9" s="307"/>
      <c r="H9" s="293">
        <v>35</v>
      </c>
      <c r="I9" s="293"/>
      <c r="J9" s="293"/>
      <c r="K9" s="293"/>
      <c r="L9" s="297">
        <f>SUM(B9:K9)</f>
        <v>8742</v>
      </c>
      <c r="M9" s="311">
        <v>3</v>
      </c>
    </row>
    <row r="10" spans="1:13" ht="15.75">
      <c r="A10" s="96" t="s">
        <v>170</v>
      </c>
      <c r="B10" s="304">
        <v>697</v>
      </c>
      <c r="C10" s="304"/>
      <c r="D10" s="304">
        <v>41</v>
      </c>
      <c r="E10" s="305"/>
      <c r="F10" s="306"/>
      <c r="G10" s="308"/>
      <c r="H10" s="293"/>
      <c r="I10" s="293"/>
      <c r="J10" s="293"/>
      <c r="K10" s="293"/>
      <c r="L10" s="297">
        <f>SUM(B10:K10)</f>
        <v>738</v>
      </c>
      <c r="M10" s="311">
        <v>1</v>
      </c>
    </row>
    <row r="11" spans="1:13" s="318" customFormat="1" ht="26.25">
      <c r="A11" s="309" t="s">
        <v>171</v>
      </c>
      <c r="B11" s="304">
        <v>1383</v>
      </c>
      <c r="C11" s="304">
        <v>106</v>
      </c>
      <c r="D11" s="304">
        <v>468</v>
      </c>
      <c r="E11" s="304"/>
      <c r="F11" s="304"/>
      <c r="G11" s="304"/>
      <c r="H11" s="320">
        <v>62</v>
      </c>
      <c r="I11" s="320"/>
      <c r="J11" s="320"/>
      <c r="K11" s="320"/>
      <c r="L11" s="319">
        <f>SUM(B11:K11)</f>
        <v>2019</v>
      </c>
      <c r="M11" s="321">
        <v>1</v>
      </c>
    </row>
    <row r="12" spans="1:13" s="90" customFormat="1" ht="24" customHeight="1" thickBot="1">
      <c r="A12" s="310" t="s">
        <v>78</v>
      </c>
      <c r="B12" s="322">
        <f>SUM(B8:B11)</f>
        <v>6557</v>
      </c>
      <c r="C12" s="322">
        <f aca="true" t="shared" si="0" ref="C12:L12">SUM(C8:C11)</f>
        <v>1312</v>
      </c>
      <c r="D12" s="322">
        <f t="shared" si="0"/>
        <v>4306</v>
      </c>
      <c r="E12" s="322">
        <f t="shared" si="0"/>
        <v>0</v>
      </c>
      <c r="F12" s="322">
        <f t="shared" si="0"/>
        <v>0</v>
      </c>
      <c r="G12" s="322">
        <f t="shared" si="0"/>
        <v>0</v>
      </c>
      <c r="H12" s="322">
        <f t="shared" si="0"/>
        <v>97</v>
      </c>
      <c r="I12" s="322">
        <f t="shared" si="0"/>
        <v>0</v>
      </c>
      <c r="J12" s="322">
        <f t="shared" si="0"/>
        <v>0</v>
      </c>
      <c r="K12" s="322">
        <f t="shared" si="0"/>
        <v>0</v>
      </c>
      <c r="L12" s="322">
        <f t="shared" si="0"/>
        <v>12272</v>
      </c>
      <c r="M12" s="323">
        <f>SUM(M8:M11)</f>
        <v>5</v>
      </c>
    </row>
  </sheetData>
  <sheetProtection/>
  <mergeCells count="2">
    <mergeCell ref="A1:G2"/>
    <mergeCell ref="A6:A7"/>
  </mergeCells>
  <printOptions/>
  <pageMargins left="0.75" right="0.75" top="1" bottom="1" header="0.5" footer="0.5"/>
  <pageSetup horizontalDpi="600" verticalDpi="600" orientation="landscape" paperSize="9" scale="44" r:id="rId1"/>
  <headerFooter alignWithMargins="0">
    <oddHeader>&amp;R3/3)a sz. melléklet
...../2014.(.......) Egyek Önk.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2:H40"/>
  <sheetViews>
    <sheetView zoomScalePageLayoutView="0" workbookViewId="0" topLeftCell="A17">
      <selection activeCell="F38" sqref="F38"/>
    </sheetView>
  </sheetViews>
  <sheetFormatPr defaultColWidth="9.00390625" defaultRowHeight="12.75"/>
  <cols>
    <col min="1" max="1" width="5.25390625" style="0" customWidth="1"/>
    <col min="2" max="2" width="40.375" style="0" customWidth="1"/>
    <col min="3" max="3" width="22.625" style="0" customWidth="1"/>
    <col min="4" max="6" width="17.75390625" style="0" customWidth="1"/>
  </cols>
  <sheetData>
    <row r="1" ht="7.5" customHeight="1"/>
    <row r="2" spans="2:6" ht="30" customHeight="1">
      <c r="B2" s="593" t="s">
        <v>96</v>
      </c>
      <c r="C2" s="593"/>
      <c r="D2" s="593"/>
      <c r="E2" s="593"/>
      <c r="F2" s="593"/>
    </row>
    <row r="3" spans="2:6" ht="4.5" customHeight="1" thickBot="1">
      <c r="B3" s="593"/>
      <c r="C3" s="593"/>
      <c r="D3" s="593"/>
      <c r="E3" s="593"/>
      <c r="F3" s="593"/>
    </row>
    <row r="4" spans="2:6" ht="3.75" customHeight="1" hidden="1" thickBot="1">
      <c r="B4" s="22"/>
      <c r="C4" s="22"/>
      <c r="D4" s="22"/>
      <c r="E4" s="22"/>
      <c r="F4" s="27" t="s">
        <v>32</v>
      </c>
    </row>
    <row r="5" spans="2:6" ht="15.75" customHeight="1">
      <c r="B5" s="618" t="s">
        <v>33</v>
      </c>
      <c r="C5" s="618" t="s">
        <v>82</v>
      </c>
      <c r="D5" s="620" t="s">
        <v>83</v>
      </c>
      <c r="E5" s="620" t="s">
        <v>89</v>
      </c>
      <c r="F5" s="623" t="s">
        <v>34</v>
      </c>
    </row>
    <row r="6" spans="2:6" ht="35.25" customHeight="1" thickBot="1">
      <c r="B6" s="619"/>
      <c r="C6" s="619"/>
      <c r="D6" s="621"/>
      <c r="E6" s="622"/>
      <c r="F6" s="624"/>
    </row>
    <row r="7" spans="2:6" ht="15" customHeight="1" thickBot="1">
      <c r="B7" s="28" t="s">
        <v>238</v>
      </c>
      <c r="C7" s="201">
        <f>SUM(C11+C8)</f>
        <v>383906</v>
      </c>
      <c r="D7" s="201">
        <f>SUM(D11+D8)</f>
        <v>54520</v>
      </c>
      <c r="E7" s="201">
        <f>SUM(E11+E8)</f>
        <v>6557</v>
      </c>
      <c r="F7" s="201">
        <f>SUM(F11+F8)</f>
        <v>444983</v>
      </c>
    </row>
    <row r="8" spans="2:6" ht="15" customHeight="1" thickBot="1">
      <c r="B8" s="29" t="s">
        <v>237</v>
      </c>
      <c r="C8" s="159">
        <v>362093</v>
      </c>
      <c r="D8" s="172">
        <v>52761</v>
      </c>
      <c r="E8" s="172">
        <v>6295</v>
      </c>
      <c r="F8" s="514">
        <f aca="true" t="shared" si="0" ref="F8:F15">SUM(C8:E8)</f>
        <v>421149</v>
      </c>
    </row>
    <row r="9" spans="2:6" ht="15" customHeight="1" thickBot="1">
      <c r="B9" s="29" t="s">
        <v>39</v>
      </c>
      <c r="C9" s="159">
        <v>354485</v>
      </c>
      <c r="D9" s="172"/>
      <c r="E9" s="172"/>
      <c r="F9" s="514">
        <f t="shared" si="0"/>
        <v>354485</v>
      </c>
    </row>
    <row r="10" spans="2:6" ht="15" customHeight="1" thickBot="1">
      <c r="B10" s="29" t="s">
        <v>235</v>
      </c>
      <c r="C10" s="159"/>
      <c r="D10" s="172"/>
      <c r="E10" s="172"/>
      <c r="F10" s="514">
        <f t="shared" si="0"/>
        <v>0</v>
      </c>
    </row>
    <row r="11" spans="2:6" ht="15" customHeight="1" thickBot="1">
      <c r="B11" s="30" t="s">
        <v>236</v>
      </c>
      <c r="C11" s="160">
        <v>21813</v>
      </c>
      <c r="D11" s="101">
        <v>1759</v>
      </c>
      <c r="E11" s="101">
        <v>262</v>
      </c>
      <c r="F11" s="514">
        <f t="shared" si="0"/>
        <v>23834</v>
      </c>
    </row>
    <row r="12" spans="2:6" ht="15" customHeight="1" thickBot="1">
      <c r="B12" s="31" t="s">
        <v>357</v>
      </c>
      <c r="C12" s="161">
        <v>3696</v>
      </c>
      <c r="D12" s="202"/>
      <c r="E12" s="202"/>
      <c r="F12" s="514">
        <f t="shared" si="0"/>
        <v>3696</v>
      </c>
    </row>
    <row r="13" spans="2:8" ht="29.25" customHeight="1" thickBot="1">
      <c r="B13" s="157" t="s">
        <v>215</v>
      </c>
      <c r="C13" s="203">
        <v>57467</v>
      </c>
      <c r="D13" s="203">
        <v>12933</v>
      </c>
      <c r="E13" s="201">
        <v>1312</v>
      </c>
      <c r="F13" s="243">
        <f t="shared" si="0"/>
        <v>71712</v>
      </c>
      <c r="H13" s="170"/>
    </row>
    <row r="14" spans="2:6" ht="15" customHeight="1" thickBot="1">
      <c r="B14" s="98" t="s">
        <v>239</v>
      </c>
      <c r="C14" s="201">
        <v>135392</v>
      </c>
      <c r="D14" s="201">
        <v>15151</v>
      </c>
      <c r="E14" s="201">
        <v>4306</v>
      </c>
      <c r="F14" s="243">
        <f t="shared" si="0"/>
        <v>154849</v>
      </c>
    </row>
    <row r="15" spans="2:6" ht="15" customHeight="1" thickBot="1">
      <c r="B15" s="28" t="s">
        <v>240</v>
      </c>
      <c r="C15" s="102">
        <v>133492</v>
      </c>
      <c r="D15" s="201"/>
      <c r="E15" s="201">
        <f>SUM(E16:E33)</f>
        <v>0</v>
      </c>
      <c r="F15" s="243">
        <f t="shared" si="0"/>
        <v>133492</v>
      </c>
    </row>
    <row r="16" spans="2:6" s="84" customFormat="1" ht="26.25" thickBot="1">
      <c r="B16" s="157" t="s">
        <v>241</v>
      </c>
      <c r="C16" s="102">
        <f>SUM(C17:C33)</f>
        <v>86401</v>
      </c>
      <c r="D16" s="102">
        <f>SUM(D17:D33)</f>
        <v>9108</v>
      </c>
      <c r="E16" s="102">
        <f>SUM(E17:E33)</f>
        <v>0</v>
      </c>
      <c r="F16" s="102">
        <f>SUM(F17:F33)</f>
        <v>95509</v>
      </c>
    </row>
    <row r="17" spans="2:6" s="84" customFormat="1" ht="13.5" thickBot="1">
      <c r="B17" s="506" t="s">
        <v>242</v>
      </c>
      <c r="C17" s="574">
        <v>5562</v>
      </c>
      <c r="D17" s="513"/>
      <c r="E17" s="513"/>
      <c r="F17" s="514">
        <f>SUM(C17:E17)</f>
        <v>5562</v>
      </c>
    </row>
    <row r="18" spans="2:6" s="84" customFormat="1" ht="13.5" thickBot="1">
      <c r="B18" s="506" t="s">
        <v>38</v>
      </c>
      <c r="C18" s="574">
        <v>14965</v>
      </c>
      <c r="D18" s="513">
        <v>797</v>
      </c>
      <c r="E18" s="513"/>
      <c r="F18" s="514">
        <f aca="true" t="shared" si="1" ref="F18:F34">SUM(C18:E18)</f>
        <v>15762</v>
      </c>
    </row>
    <row r="19" spans="2:6" s="84" customFormat="1" ht="13.5" thickBot="1">
      <c r="B19" s="506" t="s">
        <v>363</v>
      </c>
      <c r="C19" s="574">
        <v>36311</v>
      </c>
      <c r="D19" s="513">
        <v>8311</v>
      </c>
      <c r="E19" s="513"/>
      <c r="F19" s="514">
        <f t="shared" si="1"/>
        <v>44622</v>
      </c>
    </row>
    <row r="20" spans="2:6" s="84" customFormat="1" ht="26.25" thickBot="1">
      <c r="B20" s="506" t="s">
        <v>364</v>
      </c>
      <c r="C20" s="574">
        <v>4880</v>
      </c>
      <c r="D20" s="513"/>
      <c r="E20" s="513"/>
      <c r="F20" s="514">
        <f t="shared" si="1"/>
        <v>4880</v>
      </c>
    </row>
    <row r="21" spans="2:6" s="84" customFormat="1" ht="13.5" thickBot="1">
      <c r="B21" s="506" t="s">
        <v>243</v>
      </c>
      <c r="C21" s="574">
        <v>3660</v>
      </c>
      <c r="D21" s="513"/>
      <c r="E21" s="513"/>
      <c r="F21" s="514">
        <f t="shared" si="1"/>
        <v>3660</v>
      </c>
    </row>
    <row r="22" spans="2:6" s="84" customFormat="1" ht="13.5" thickBot="1">
      <c r="B22" s="506" t="s">
        <v>252</v>
      </c>
      <c r="C22" s="574">
        <v>150</v>
      </c>
      <c r="D22" s="513"/>
      <c r="E22" s="513"/>
      <c r="F22" s="514">
        <f t="shared" si="1"/>
        <v>150</v>
      </c>
    </row>
    <row r="23" spans="2:6" s="84" customFormat="1" ht="16.5" customHeight="1" thickBot="1">
      <c r="B23" s="506" t="s">
        <v>253</v>
      </c>
      <c r="C23" s="574">
        <v>200</v>
      </c>
      <c r="D23" s="513"/>
      <c r="E23" s="513"/>
      <c r="F23" s="514">
        <f t="shared" si="1"/>
        <v>200</v>
      </c>
    </row>
    <row r="24" spans="2:6" s="84" customFormat="1" ht="16.5" customHeight="1" thickBot="1">
      <c r="B24" s="506" t="s">
        <v>365</v>
      </c>
      <c r="C24" s="574">
        <v>57</v>
      </c>
      <c r="D24" s="513"/>
      <c r="E24" s="513"/>
      <c r="F24" s="514">
        <f t="shared" si="1"/>
        <v>57</v>
      </c>
    </row>
    <row r="25" spans="2:6" s="84" customFormat="1" ht="13.5" thickBot="1">
      <c r="B25" s="506" t="s">
        <v>84</v>
      </c>
      <c r="C25" s="574">
        <v>8522</v>
      </c>
      <c r="D25" s="513"/>
      <c r="E25" s="513"/>
      <c r="F25" s="514">
        <f t="shared" si="1"/>
        <v>8522</v>
      </c>
    </row>
    <row r="26" spans="2:6" s="84" customFormat="1" ht="13.5" thickBot="1">
      <c r="B26" s="506" t="s">
        <v>244</v>
      </c>
      <c r="C26" s="574">
        <v>157</v>
      </c>
      <c r="D26" s="513"/>
      <c r="E26" s="513"/>
      <c r="F26" s="514">
        <f t="shared" si="1"/>
        <v>157</v>
      </c>
    </row>
    <row r="27" spans="2:6" s="84" customFormat="1" ht="13.5" thickBot="1">
      <c r="B27" s="506" t="s">
        <v>245</v>
      </c>
      <c r="C27" s="574">
        <v>1592</v>
      </c>
      <c r="D27" s="513"/>
      <c r="E27" s="513"/>
      <c r="F27" s="514">
        <f t="shared" si="1"/>
        <v>1592</v>
      </c>
    </row>
    <row r="28" spans="2:6" s="84" customFormat="1" ht="13.5" thickBot="1">
      <c r="B28" s="506" t="s">
        <v>246</v>
      </c>
      <c r="C28" s="574">
        <v>7800</v>
      </c>
      <c r="D28" s="513"/>
      <c r="E28" s="513"/>
      <c r="F28" s="514">
        <f t="shared" si="1"/>
        <v>7800</v>
      </c>
    </row>
    <row r="29" spans="2:6" s="84" customFormat="1" ht="13.5" thickBot="1">
      <c r="B29" s="506" t="s">
        <v>247</v>
      </c>
      <c r="C29" s="574">
        <v>500</v>
      </c>
      <c r="D29" s="513"/>
      <c r="E29" s="513"/>
      <c r="F29" s="514">
        <f t="shared" si="1"/>
        <v>500</v>
      </c>
    </row>
    <row r="30" spans="2:6" s="84" customFormat="1" ht="13.5" thickBot="1">
      <c r="B30" s="506" t="s">
        <v>254</v>
      </c>
      <c r="C30" s="574">
        <v>112</v>
      </c>
      <c r="D30" s="513"/>
      <c r="E30" s="513"/>
      <c r="F30" s="514">
        <f t="shared" si="1"/>
        <v>112</v>
      </c>
    </row>
    <row r="31" spans="2:6" s="84" customFormat="1" ht="13.5" thickBot="1">
      <c r="B31" s="506" t="s">
        <v>248</v>
      </c>
      <c r="C31" s="574">
        <v>1200</v>
      </c>
      <c r="D31" s="513"/>
      <c r="E31" s="513"/>
      <c r="F31" s="514">
        <f t="shared" si="1"/>
        <v>1200</v>
      </c>
    </row>
    <row r="32" spans="2:6" s="84" customFormat="1" ht="13.5" thickBot="1">
      <c r="B32" s="573" t="s">
        <v>362</v>
      </c>
      <c r="C32" s="575">
        <v>50</v>
      </c>
      <c r="D32" s="238"/>
      <c r="E32" s="238"/>
      <c r="F32" s="514">
        <f t="shared" si="1"/>
        <v>50</v>
      </c>
    </row>
    <row r="33" spans="2:6" s="84" customFormat="1" ht="13.5" thickBot="1">
      <c r="B33" s="545" t="s">
        <v>249</v>
      </c>
      <c r="C33" s="575">
        <v>683</v>
      </c>
      <c r="D33" s="238"/>
      <c r="E33" s="238"/>
      <c r="F33" s="514">
        <f t="shared" si="1"/>
        <v>683</v>
      </c>
    </row>
    <row r="34" spans="2:6" s="84" customFormat="1" ht="13.5" thickBot="1">
      <c r="B34" s="511" t="s">
        <v>355</v>
      </c>
      <c r="C34" s="546">
        <v>201</v>
      </c>
      <c r="D34" s="509"/>
      <c r="E34" s="509"/>
      <c r="F34" s="544">
        <f t="shared" si="1"/>
        <v>201</v>
      </c>
    </row>
    <row r="35" spans="2:6" ht="25.5" customHeight="1" thickBot="1">
      <c r="B35" s="511" t="s">
        <v>191</v>
      </c>
      <c r="C35" s="509">
        <f>SUM(C36:C37)</f>
        <v>101568</v>
      </c>
      <c r="D35" s="509">
        <f>SUM(D36:D37)</f>
        <v>0</v>
      </c>
      <c r="E35" s="509">
        <f>SUM(E36:E37)</f>
        <v>0</v>
      </c>
      <c r="F35" s="509">
        <f>SUM(F36:F37)</f>
        <v>101568</v>
      </c>
    </row>
    <row r="36" spans="2:6" s="318" customFormat="1" ht="26.25" thickBot="1">
      <c r="B36" s="512" t="s">
        <v>251</v>
      </c>
      <c r="C36" s="508"/>
      <c r="D36" s="508"/>
      <c r="E36" s="508"/>
      <c r="F36" s="515">
        <f>SUM(C36:E36)</f>
        <v>0</v>
      </c>
    </row>
    <row r="37" spans="2:6" s="318" customFormat="1" ht="15" customHeight="1" thickBot="1">
      <c r="B37" s="507" t="s">
        <v>250</v>
      </c>
      <c r="C37" s="510">
        <v>101568</v>
      </c>
      <c r="D37" s="510"/>
      <c r="E37" s="510"/>
      <c r="F37" s="515">
        <f>SUM(C37:E37)</f>
        <v>101568</v>
      </c>
    </row>
    <row r="38" spans="2:6" ht="13.5" thickBot="1">
      <c r="B38" s="28" t="s">
        <v>35</v>
      </c>
      <c r="C38" s="201">
        <f>SUM(C35+C34+C16+C15+C14+C13+C7)</f>
        <v>898427</v>
      </c>
      <c r="D38" s="201">
        <f>SUM(D35+D34+D16+D15+D14+D13+D7)</f>
        <v>91712</v>
      </c>
      <c r="E38" s="201">
        <f>SUM(E35+E34+E16+E15+E14+E13+E7)</f>
        <v>12175</v>
      </c>
      <c r="F38" s="201">
        <f>SUM(F35+F34+F16+F15+F14+F13+F7)</f>
        <v>1002314</v>
      </c>
    </row>
    <row r="39" spans="3:4" ht="12.75">
      <c r="C39" s="242"/>
      <c r="D39" s="2"/>
    </row>
    <row r="40" spans="3:4" ht="12.75">
      <c r="C40" s="115"/>
      <c r="D40" s="115"/>
    </row>
  </sheetData>
  <sheetProtection/>
  <mergeCells count="6">
    <mergeCell ref="B2:F3"/>
    <mergeCell ref="B5:B6"/>
    <mergeCell ref="D5:D6"/>
    <mergeCell ref="E5:E6"/>
    <mergeCell ref="F5:F6"/>
    <mergeCell ref="C5:C6"/>
  </mergeCells>
  <printOptions/>
  <pageMargins left="0.7874015748031497" right="0.7874015748031497" top="0.3937007874015748" bottom="0.7874015748031497" header="0.5118110236220472" footer="0.5118110236220472"/>
  <pageSetup horizontalDpi="600" verticalDpi="600" orientation="landscape" paperSize="9" scale="85" r:id="rId1"/>
  <headerFooter alignWithMargins="0">
    <oddHeader>&amp;R4.sz melléklet
..../2014.(....) Egyek Önk.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4:H65"/>
  <sheetViews>
    <sheetView zoomScalePageLayoutView="0" workbookViewId="0" topLeftCell="B36">
      <selection activeCell="L63" sqref="L63"/>
    </sheetView>
  </sheetViews>
  <sheetFormatPr defaultColWidth="9.00390625" defaultRowHeight="12.75"/>
  <cols>
    <col min="1" max="1" width="3.125" style="0" customWidth="1"/>
    <col min="2" max="2" width="5.375" style="0" customWidth="1"/>
    <col min="3" max="3" width="13.125" style="0" customWidth="1"/>
    <col min="4" max="4" width="61.75390625" style="0" customWidth="1"/>
    <col min="5" max="5" width="20.00390625" style="0" customWidth="1"/>
    <col min="6" max="8" width="11.00390625" style="0" bestFit="1" customWidth="1"/>
  </cols>
  <sheetData>
    <row r="4" spans="2:5" ht="15.75">
      <c r="B4" s="609" t="s">
        <v>40</v>
      </c>
      <c r="C4" s="629"/>
      <c r="D4" s="629"/>
      <c r="E4" s="629"/>
    </row>
    <row r="5" ht="13.5" thickBot="1">
      <c r="E5" s="32" t="s">
        <v>42</v>
      </c>
    </row>
    <row r="6" spans="2:5" ht="26.25" thickBot="1">
      <c r="B6" s="78" t="s">
        <v>85</v>
      </c>
      <c r="C6" s="535" t="s">
        <v>287</v>
      </c>
      <c r="D6" s="94" t="s">
        <v>41</v>
      </c>
      <c r="E6" s="79" t="s">
        <v>95</v>
      </c>
    </row>
    <row r="7" spans="2:5" ht="13.5" thickBot="1">
      <c r="B7" s="552" t="s">
        <v>2</v>
      </c>
      <c r="C7" s="536" t="s">
        <v>289</v>
      </c>
      <c r="D7" s="99" t="s">
        <v>79</v>
      </c>
      <c r="E7" s="100">
        <v>5872</v>
      </c>
    </row>
    <row r="8" spans="2:5" ht="13.5" thickBot="1">
      <c r="B8" s="552" t="s">
        <v>6</v>
      </c>
      <c r="C8" s="536" t="s">
        <v>290</v>
      </c>
      <c r="D8" s="99" t="s">
        <v>288</v>
      </c>
      <c r="E8" s="172">
        <v>55001</v>
      </c>
    </row>
    <row r="9" spans="2:5" ht="13.5" thickBot="1">
      <c r="B9" s="552" t="s">
        <v>10</v>
      </c>
      <c r="C9" s="536" t="s">
        <v>366</v>
      </c>
      <c r="D9" s="99" t="s">
        <v>367</v>
      </c>
      <c r="E9" s="172">
        <v>164</v>
      </c>
    </row>
    <row r="10" spans="2:5" ht="13.5" thickBot="1">
      <c r="B10" s="552"/>
      <c r="C10" s="536" t="s">
        <v>366</v>
      </c>
      <c r="D10" s="99" t="s">
        <v>369</v>
      </c>
      <c r="E10" s="172">
        <v>32</v>
      </c>
    </row>
    <row r="11" spans="2:5" ht="13.5" thickBot="1">
      <c r="B11" s="552" t="s">
        <v>10</v>
      </c>
      <c r="C11" s="536" t="s">
        <v>291</v>
      </c>
      <c r="D11" s="99" t="s">
        <v>292</v>
      </c>
      <c r="E11" s="101">
        <v>1581</v>
      </c>
    </row>
    <row r="12" spans="2:5" ht="13.5" thickBot="1">
      <c r="B12" s="552" t="s">
        <v>4</v>
      </c>
      <c r="C12" s="536" t="s">
        <v>290</v>
      </c>
      <c r="D12" s="99" t="s">
        <v>338</v>
      </c>
      <c r="E12" s="101">
        <v>1000</v>
      </c>
    </row>
    <row r="13" spans="2:5" ht="13.5" thickBot="1">
      <c r="B13" s="552" t="s">
        <v>7</v>
      </c>
      <c r="C13" s="536" t="s">
        <v>293</v>
      </c>
      <c r="D13" s="99" t="s">
        <v>294</v>
      </c>
      <c r="E13" s="101">
        <v>150</v>
      </c>
    </row>
    <row r="14" spans="2:5" ht="13.5" thickBot="1">
      <c r="B14" s="628" t="s">
        <v>34</v>
      </c>
      <c r="C14" s="628"/>
      <c r="D14" s="628"/>
      <c r="E14" s="102">
        <f>SUM(E7:E13)</f>
        <v>63800</v>
      </c>
    </row>
    <row r="15" ht="21" customHeight="1"/>
    <row r="16" ht="21" customHeight="1"/>
    <row r="17" spans="2:5" ht="21" customHeight="1">
      <c r="B17" s="609" t="s">
        <v>77</v>
      </c>
      <c r="C17" s="629"/>
      <c r="D17" s="629"/>
      <c r="E17" s="629"/>
    </row>
    <row r="18" spans="2:5" ht="21" customHeight="1" thickBot="1">
      <c r="B18" s="20"/>
      <c r="C18" s="20"/>
      <c r="D18" s="20"/>
      <c r="E18" s="32" t="s">
        <v>42</v>
      </c>
    </row>
    <row r="19" spans="2:5" ht="26.25" thickBot="1">
      <c r="B19" s="78" t="s">
        <v>85</v>
      </c>
      <c r="C19" s="157" t="s">
        <v>287</v>
      </c>
      <c r="D19" s="19" t="s">
        <v>43</v>
      </c>
      <c r="E19" s="19" t="s">
        <v>86</v>
      </c>
    </row>
    <row r="20" spans="2:6" ht="13.5" thickBot="1">
      <c r="B20" s="126" t="s">
        <v>2</v>
      </c>
      <c r="C20" s="537" t="s">
        <v>290</v>
      </c>
      <c r="D20" s="103" t="s">
        <v>295</v>
      </c>
      <c r="E20" s="100">
        <v>47149</v>
      </c>
      <c r="F20" s="115"/>
    </row>
    <row r="21" spans="2:7" ht="13.5" thickBot="1">
      <c r="B21" s="126" t="s">
        <v>6</v>
      </c>
      <c r="C21" s="537" t="s">
        <v>290</v>
      </c>
      <c r="D21" s="104" t="s">
        <v>296</v>
      </c>
      <c r="E21" s="107">
        <v>66</v>
      </c>
      <c r="G21" s="115"/>
    </row>
    <row r="22" spans="2:5" ht="13.5" thickBot="1">
      <c r="B22" s="126" t="s">
        <v>10</v>
      </c>
      <c r="C22" s="537" t="s">
        <v>290</v>
      </c>
      <c r="D22" s="105" t="s">
        <v>297</v>
      </c>
      <c r="E22" s="108">
        <v>61</v>
      </c>
    </row>
    <row r="23" spans="2:5" ht="13.5" thickBot="1">
      <c r="B23" s="126" t="s">
        <v>4</v>
      </c>
      <c r="C23" s="537" t="s">
        <v>290</v>
      </c>
      <c r="D23" s="105" t="s">
        <v>298</v>
      </c>
      <c r="E23" s="108">
        <v>1500</v>
      </c>
    </row>
    <row r="24" spans="2:5" ht="13.5" thickBot="1">
      <c r="B24" s="126" t="s">
        <v>7</v>
      </c>
      <c r="C24" s="537" t="s">
        <v>290</v>
      </c>
      <c r="D24" s="106" t="s">
        <v>299</v>
      </c>
      <c r="E24" s="101">
        <v>6000</v>
      </c>
    </row>
    <row r="25" spans="2:5" ht="13.5" thickBot="1">
      <c r="B25" s="126" t="s">
        <v>11</v>
      </c>
      <c r="C25" s="537" t="s">
        <v>290</v>
      </c>
      <c r="D25" s="106" t="s">
        <v>300</v>
      </c>
      <c r="E25" s="101">
        <v>6500</v>
      </c>
    </row>
    <row r="26" spans="2:5" ht="26.25" thickBot="1">
      <c r="B26" s="126" t="s">
        <v>5</v>
      </c>
      <c r="C26" s="537" t="s">
        <v>290</v>
      </c>
      <c r="D26" s="539" t="s">
        <v>301</v>
      </c>
      <c r="E26" s="101">
        <v>500</v>
      </c>
    </row>
    <row r="27" spans="2:5" ht="13.5" thickBot="1">
      <c r="B27" s="126" t="s">
        <v>13</v>
      </c>
      <c r="C27" s="537" t="s">
        <v>290</v>
      </c>
      <c r="D27" s="106" t="s">
        <v>302</v>
      </c>
      <c r="E27" s="101">
        <v>6000</v>
      </c>
    </row>
    <row r="28" spans="2:5" ht="13.5" thickBot="1">
      <c r="B28" s="126"/>
      <c r="C28" s="537" t="s">
        <v>290</v>
      </c>
      <c r="D28" s="106" t="s">
        <v>339</v>
      </c>
      <c r="E28" s="101">
        <v>305</v>
      </c>
    </row>
    <row r="29" spans="2:5" ht="13.5" thickBot="1">
      <c r="B29" s="126" t="s">
        <v>8</v>
      </c>
      <c r="C29" s="537" t="s">
        <v>290</v>
      </c>
      <c r="D29" s="106" t="s">
        <v>303</v>
      </c>
      <c r="E29" s="101">
        <v>2000</v>
      </c>
    </row>
    <row r="30" spans="2:5" ht="13.5" thickBot="1">
      <c r="B30" s="126" t="s">
        <v>3</v>
      </c>
      <c r="C30" s="537" t="s">
        <v>290</v>
      </c>
      <c r="D30" s="106" t="s">
        <v>304</v>
      </c>
      <c r="E30" s="101">
        <v>1353</v>
      </c>
    </row>
    <row r="31" spans="2:5" ht="13.5" thickBot="1">
      <c r="B31" s="126" t="s">
        <v>9</v>
      </c>
      <c r="C31" s="537" t="s">
        <v>290</v>
      </c>
      <c r="D31" s="99" t="s">
        <v>288</v>
      </c>
      <c r="E31" s="101">
        <v>2395</v>
      </c>
    </row>
    <row r="32" spans="2:6" ht="13.5" thickBot="1">
      <c r="B32" s="126" t="s">
        <v>29</v>
      </c>
      <c r="C32" s="538" t="s">
        <v>293</v>
      </c>
      <c r="D32" s="106" t="s">
        <v>305</v>
      </c>
      <c r="E32" s="101">
        <v>27</v>
      </c>
      <c r="F32" s="115"/>
    </row>
    <row r="33" spans="2:5" ht="13.5" thickBot="1">
      <c r="B33" s="540" t="s">
        <v>17</v>
      </c>
      <c r="C33" s="541" t="s">
        <v>293</v>
      </c>
      <c r="D33" s="99" t="s">
        <v>306</v>
      </c>
      <c r="E33" s="101">
        <v>10000</v>
      </c>
    </row>
    <row r="34" spans="2:5" ht="13.5" thickBot="1">
      <c r="B34" s="540" t="s">
        <v>67</v>
      </c>
      <c r="C34" s="541" t="s">
        <v>293</v>
      </c>
      <c r="D34" s="99" t="s">
        <v>307</v>
      </c>
      <c r="E34" s="101">
        <v>500</v>
      </c>
    </row>
    <row r="35" spans="2:5" ht="13.5" thickBot="1">
      <c r="B35" s="540" t="s">
        <v>70</v>
      </c>
      <c r="C35" s="541" t="s">
        <v>293</v>
      </c>
      <c r="D35" s="99" t="s">
        <v>308</v>
      </c>
      <c r="E35" s="101">
        <v>1000</v>
      </c>
    </row>
    <row r="36" spans="2:6" ht="13.5" thickBot="1">
      <c r="B36" s="540" t="s">
        <v>68</v>
      </c>
      <c r="C36" s="541" t="s">
        <v>309</v>
      </c>
      <c r="D36" s="99" t="s">
        <v>310</v>
      </c>
      <c r="E36" s="101">
        <v>1332</v>
      </c>
      <c r="F36" s="115"/>
    </row>
    <row r="37" spans="2:5" ht="13.5" thickBot="1">
      <c r="B37" s="540" t="s">
        <v>69</v>
      </c>
      <c r="C37" s="542" t="s">
        <v>309</v>
      </c>
      <c r="D37" s="173" t="s">
        <v>311</v>
      </c>
      <c r="E37" s="543">
        <v>10000</v>
      </c>
    </row>
    <row r="38" spans="2:5" ht="13.5" thickBot="1">
      <c r="B38" s="540" t="s">
        <v>71</v>
      </c>
      <c r="C38" s="542" t="s">
        <v>309</v>
      </c>
      <c r="D38" s="173" t="s">
        <v>314</v>
      </c>
      <c r="E38" s="543">
        <v>7000</v>
      </c>
    </row>
    <row r="39" spans="2:5" ht="13.5" thickBot="1">
      <c r="B39" s="540" t="s">
        <v>73</v>
      </c>
      <c r="C39" s="542" t="s">
        <v>289</v>
      </c>
      <c r="D39" s="173" t="s">
        <v>315</v>
      </c>
      <c r="E39" s="543">
        <v>285</v>
      </c>
    </row>
    <row r="40" spans="2:5" ht="13.5" thickBot="1">
      <c r="B40" s="540"/>
      <c r="C40" s="542" t="s">
        <v>366</v>
      </c>
      <c r="D40" s="99" t="s">
        <v>368</v>
      </c>
      <c r="E40" s="543">
        <v>728</v>
      </c>
    </row>
    <row r="41" spans="2:6" ht="13.5" thickBot="1">
      <c r="B41" s="540" t="s">
        <v>16</v>
      </c>
      <c r="C41" s="542" t="s">
        <v>316</v>
      </c>
      <c r="D41" s="173" t="s">
        <v>340</v>
      </c>
      <c r="E41" s="543">
        <v>631</v>
      </c>
      <c r="F41" s="115"/>
    </row>
    <row r="42" spans="2:5" ht="13.5" thickBot="1">
      <c r="B42" s="540" t="s">
        <v>74</v>
      </c>
      <c r="C42" s="542" t="s">
        <v>316</v>
      </c>
      <c r="D42" s="173" t="s">
        <v>317</v>
      </c>
      <c r="E42" s="543">
        <v>356</v>
      </c>
    </row>
    <row r="43" spans="2:5" ht="13.5" thickBot="1">
      <c r="B43" s="540" t="s">
        <v>75</v>
      </c>
      <c r="C43" s="542" t="s">
        <v>316</v>
      </c>
      <c r="D43" s="173" t="s">
        <v>345</v>
      </c>
      <c r="E43" s="543">
        <v>8452</v>
      </c>
    </row>
    <row r="44" spans="2:6" ht="13.5" thickBot="1">
      <c r="B44" s="540" t="s">
        <v>76</v>
      </c>
      <c r="C44" s="542" t="s">
        <v>341</v>
      </c>
      <c r="D44" s="173" t="s">
        <v>318</v>
      </c>
      <c r="E44" s="543">
        <v>2446</v>
      </c>
      <c r="F44" s="115"/>
    </row>
    <row r="45" spans="2:5" ht="13.5" thickBot="1">
      <c r="B45" s="540" t="s">
        <v>80</v>
      </c>
      <c r="C45" s="542" t="s">
        <v>341</v>
      </c>
      <c r="D45" s="173" t="s">
        <v>356</v>
      </c>
      <c r="E45" s="543">
        <v>12073</v>
      </c>
    </row>
    <row r="46" spans="2:5" ht="13.5" thickBot="1">
      <c r="B46" s="540" t="s">
        <v>81</v>
      </c>
      <c r="C46" s="542" t="s">
        <v>342</v>
      </c>
      <c r="D46" s="173" t="s">
        <v>356</v>
      </c>
      <c r="E46" s="543">
        <v>33270</v>
      </c>
    </row>
    <row r="47" spans="2:6" ht="13.5" thickBot="1">
      <c r="B47" s="540" t="s">
        <v>331</v>
      </c>
      <c r="C47" s="542" t="s">
        <v>319</v>
      </c>
      <c r="D47" s="577" t="s">
        <v>320</v>
      </c>
      <c r="E47" s="543">
        <v>2000</v>
      </c>
      <c r="F47" s="115"/>
    </row>
    <row r="48" spans="2:5" ht="13.5" thickBot="1">
      <c r="B48" s="540" t="s">
        <v>332</v>
      </c>
      <c r="C48" s="542" t="s">
        <v>319</v>
      </c>
      <c r="D48" s="577" t="s">
        <v>334</v>
      </c>
      <c r="E48" s="543">
        <v>594</v>
      </c>
    </row>
    <row r="49" spans="2:5" ht="13.5" thickBot="1">
      <c r="B49" s="540" t="s">
        <v>333</v>
      </c>
      <c r="C49" s="542" t="s">
        <v>319</v>
      </c>
      <c r="D49" s="577" t="s">
        <v>321</v>
      </c>
      <c r="E49" s="543">
        <v>318</v>
      </c>
    </row>
    <row r="50" spans="2:5" ht="13.5" thickBot="1">
      <c r="B50" s="540" t="s">
        <v>346</v>
      </c>
      <c r="C50" s="542" t="s">
        <v>319</v>
      </c>
      <c r="D50" s="577" t="s">
        <v>335</v>
      </c>
      <c r="E50" s="543">
        <v>14</v>
      </c>
    </row>
    <row r="51" spans="2:5" ht="13.5" thickBot="1">
      <c r="B51" s="540" t="s">
        <v>347</v>
      </c>
      <c r="C51" s="542" t="s">
        <v>319</v>
      </c>
      <c r="D51" s="577" t="s">
        <v>336</v>
      </c>
      <c r="E51" s="543">
        <v>129</v>
      </c>
    </row>
    <row r="52" spans="2:6" ht="13.5" thickBot="1">
      <c r="B52" s="540" t="s">
        <v>348</v>
      </c>
      <c r="C52" s="542" t="s">
        <v>319</v>
      </c>
      <c r="D52" s="577" t="s">
        <v>337</v>
      </c>
      <c r="E52" s="543">
        <v>2790</v>
      </c>
      <c r="F52" s="242"/>
    </row>
    <row r="53" spans="2:6" ht="13.5" thickBot="1">
      <c r="B53" s="540" t="s">
        <v>349</v>
      </c>
      <c r="C53" s="542" t="s">
        <v>343</v>
      </c>
      <c r="D53" s="577" t="s">
        <v>344</v>
      </c>
      <c r="E53" s="543">
        <v>97</v>
      </c>
      <c r="F53" s="242"/>
    </row>
    <row r="54" spans="2:8" ht="13.5" thickBot="1">
      <c r="B54" s="540" t="s">
        <v>350</v>
      </c>
      <c r="C54" s="542" t="s">
        <v>322</v>
      </c>
      <c r="D54" s="577" t="s">
        <v>323</v>
      </c>
      <c r="E54" s="543">
        <v>5080</v>
      </c>
      <c r="H54" s="115"/>
    </row>
    <row r="55" spans="2:5" ht="13.5" thickBot="1">
      <c r="B55" s="540" t="s">
        <v>351</v>
      </c>
      <c r="C55" s="542" t="s">
        <v>324</v>
      </c>
      <c r="D55" s="577" t="s">
        <v>325</v>
      </c>
      <c r="E55" s="543">
        <v>1797</v>
      </c>
    </row>
    <row r="56" spans="2:5" ht="13.5" thickBot="1">
      <c r="B56" s="540" t="s">
        <v>352</v>
      </c>
      <c r="C56" s="542" t="s">
        <v>309</v>
      </c>
      <c r="D56" s="577" t="s">
        <v>326</v>
      </c>
      <c r="E56" s="543">
        <v>90</v>
      </c>
    </row>
    <row r="57" spans="2:5" ht="13.5" thickBot="1">
      <c r="B57" s="540" t="s">
        <v>353</v>
      </c>
      <c r="C57" s="542" t="s">
        <v>327</v>
      </c>
      <c r="D57" s="577" t="s">
        <v>328</v>
      </c>
      <c r="E57" s="543">
        <v>70169</v>
      </c>
    </row>
    <row r="58" spans="2:5" ht="13.5" thickBot="1">
      <c r="B58" s="540" t="s">
        <v>354</v>
      </c>
      <c r="C58" s="542" t="s">
        <v>329</v>
      </c>
      <c r="D58" s="577" t="s">
        <v>330</v>
      </c>
      <c r="E58" s="543">
        <v>131730</v>
      </c>
    </row>
    <row r="59" spans="2:7" ht="21" customHeight="1" thickBot="1">
      <c r="B59" s="625" t="s">
        <v>14</v>
      </c>
      <c r="C59" s="626"/>
      <c r="D59" s="627"/>
      <c r="E59" s="95">
        <f>SUM(E20:E58)</f>
        <v>376737</v>
      </c>
      <c r="F59" s="115"/>
      <c r="G59" s="115"/>
    </row>
    <row r="60" ht="21" customHeight="1">
      <c r="E60" s="242"/>
    </row>
    <row r="61" ht="21" customHeight="1">
      <c r="E61" s="242"/>
    </row>
    <row r="62" ht="21" customHeight="1">
      <c r="E62" s="242"/>
    </row>
    <row r="63" ht="21" customHeight="1">
      <c r="E63" s="115"/>
    </row>
    <row r="64" ht="21" customHeight="1">
      <c r="E64" s="242"/>
    </row>
    <row r="65" ht="21" customHeight="1">
      <c r="E65" s="115"/>
    </row>
  </sheetData>
  <sheetProtection/>
  <mergeCells count="4">
    <mergeCell ref="B59:D59"/>
    <mergeCell ref="B14:D14"/>
    <mergeCell ref="B4:E4"/>
    <mergeCell ref="B17:E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9" r:id="rId1"/>
  <headerFooter alignWithMargins="0">
    <oddHeader xml:space="preserve">&amp;R5.sz. melléklet
..../2014.(....) Egyek Önk.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1:F56"/>
  <sheetViews>
    <sheetView view="pageLayout" zoomScaleSheetLayoutView="100" workbookViewId="0" topLeftCell="A38">
      <selection activeCell="E32" sqref="E32:E33"/>
    </sheetView>
  </sheetViews>
  <sheetFormatPr defaultColWidth="9.00390625" defaultRowHeight="12.75"/>
  <cols>
    <col min="1" max="1" width="6.875" style="0" customWidth="1"/>
    <col min="2" max="2" width="8.75390625" style="522" customWidth="1"/>
    <col min="3" max="3" width="56.625" style="0" customWidth="1"/>
    <col min="4" max="5" width="13.375" style="0" customWidth="1"/>
    <col min="6" max="6" width="13.75390625" style="0" bestFit="1" customWidth="1"/>
  </cols>
  <sheetData>
    <row r="1" spans="2:5" ht="15.75">
      <c r="B1" s="609" t="s">
        <v>90</v>
      </c>
      <c r="C1" s="629"/>
      <c r="D1" s="629"/>
      <c r="E1" s="629"/>
    </row>
    <row r="2" spans="2:3" ht="16.5" thickBot="1">
      <c r="B2" s="516" t="s">
        <v>61</v>
      </c>
      <c r="C2" s="49"/>
    </row>
    <row r="3" spans="2:5" ht="26.25" thickBot="1">
      <c r="B3" s="52" t="s">
        <v>62</v>
      </c>
      <c r="C3" s="53" t="s">
        <v>63</v>
      </c>
      <c r="D3" s="54" t="s">
        <v>86</v>
      </c>
      <c r="E3" s="93"/>
    </row>
    <row r="4" spans="2:4" ht="13.5" thickBot="1">
      <c r="B4" s="52">
        <v>1</v>
      </c>
      <c r="C4" s="53">
        <v>2</v>
      </c>
      <c r="D4" s="54">
        <v>5</v>
      </c>
    </row>
    <row r="5" spans="2:4" ht="13.5" thickBot="1">
      <c r="B5" s="517" t="s">
        <v>2</v>
      </c>
      <c r="C5" s="208" t="s">
        <v>255</v>
      </c>
      <c r="D5" s="209">
        <f>SUM(D6+D12)</f>
        <v>729242</v>
      </c>
    </row>
    <row r="6" spans="2:4" ht="13.5" thickBot="1">
      <c r="B6" s="518" t="s">
        <v>6</v>
      </c>
      <c r="C6" s="60" t="s">
        <v>133</v>
      </c>
      <c r="D6" s="210">
        <f>SUM(D7:D11)</f>
        <v>323762</v>
      </c>
    </row>
    <row r="7" spans="2:4" ht="13.5" thickBot="1">
      <c r="B7" s="517" t="s">
        <v>10</v>
      </c>
      <c r="C7" s="58" t="s">
        <v>256</v>
      </c>
      <c r="D7" s="205">
        <v>153908</v>
      </c>
    </row>
    <row r="8" spans="2:4" ht="26.25" thickBot="1">
      <c r="B8" s="518" t="s">
        <v>4</v>
      </c>
      <c r="C8" s="56" t="s">
        <v>257</v>
      </c>
      <c r="D8" s="206">
        <v>106473</v>
      </c>
    </row>
    <row r="9" spans="2:4" ht="13.5" thickBot="1">
      <c r="B9" s="517" t="s">
        <v>7</v>
      </c>
      <c r="C9" s="56" t="s">
        <v>258</v>
      </c>
      <c r="D9" s="206">
        <v>6249</v>
      </c>
    </row>
    <row r="10" spans="2:4" ht="13.5" thickBot="1">
      <c r="B10" s="518" t="s">
        <v>11</v>
      </c>
      <c r="C10" s="56" t="s">
        <v>259</v>
      </c>
      <c r="D10" s="206">
        <v>9327</v>
      </c>
    </row>
    <row r="11" spans="2:4" ht="13.5" thickBot="1">
      <c r="B11" s="517" t="s">
        <v>5</v>
      </c>
      <c r="C11" s="56" t="s">
        <v>260</v>
      </c>
      <c r="D11" s="206">
        <v>47805</v>
      </c>
    </row>
    <row r="12" spans="2:4" ht="26.25" thickBot="1">
      <c r="B12" s="518" t="s">
        <v>13</v>
      </c>
      <c r="C12" s="56" t="s">
        <v>261</v>
      </c>
      <c r="D12" s="206">
        <v>405480</v>
      </c>
    </row>
    <row r="13" spans="2:4" ht="26.25" thickBot="1">
      <c r="B13" s="517" t="s">
        <v>8</v>
      </c>
      <c r="C13" s="247" t="s">
        <v>135</v>
      </c>
      <c r="D13" s="248">
        <f>SUM(D15+D14)</f>
        <v>196082</v>
      </c>
    </row>
    <row r="14" spans="2:4" ht="13.5" thickBot="1">
      <c r="B14" s="518" t="s">
        <v>3</v>
      </c>
      <c r="C14" s="59" t="s">
        <v>262</v>
      </c>
      <c r="D14" s="206">
        <v>52720</v>
      </c>
    </row>
    <row r="15" spans="2:4" ht="26.25" thickBot="1">
      <c r="B15" s="517" t="s">
        <v>9</v>
      </c>
      <c r="C15" s="59" t="s">
        <v>263</v>
      </c>
      <c r="D15" s="206">
        <v>143362</v>
      </c>
    </row>
    <row r="16" spans="2:4" ht="13.5" thickBot="1">
      <c r="B16" s="518" t="s">
        <v>29</v>
      </c>
      <c r="C16" s="91" t="s">
        <v>264</v>
      </c>
      <c r="D16" s="92">
        <f>SUM(D17+D18+D22)</f>
        <v>72446</v>
      </c>
    </row>
    <row r="17" spans="2:4" ht="13.5" thickBot="1">
      <c r="B17" s="517" t="s">
        <v>17</v>
      </c>
      <c r="C17" s="118" t="s">
        <v>265</v>
      </c>
      <c r="D17" s="205">
        <v>15335</v>
      </c>
    </row>
    <row r="18" spans="2:4" ht="13.5" thickBot="1">
      <c r="B18" s="518" t="s">
        <v>67</v>
      </c>
      <c r="C18" s="117" t="s">
        <v>266</v>
      </c>
      <c r="D18" s="206">
        <f>SUM(D19:D21)</f>
        <v>51767</v>
      </c>
    </row>
    <row r="19" spans="2:4" ht="13.5" thickBot="1">
      <c r="B19" s="517" t="s">
        <v>70</v>
      </c>
      <c r="C19" s="117" t="s">
        <v>267</v>
      </c>
      <c r="D19" s="206">
        <v>41722</v>
      </c>
    </row>
    <row r="20" spans="2:4" ht="13.5" thickBot="1">
      <c r="B20" s="518" t="s">
        <v>68</v>
      </c>
      <c r="C20" s="117" t="s">
        <v>268</v>
      </c>
      <c r="D20" s="206">
        <v>8035</v>
      </c>
    </row>
    <row r="21" spans="2:4" ht="26.25" thickBot="1">
      <c r="B21" s="517" t="s">
        <v>69</v>
      </c>
      <c r="C21" s="117" t="s">
        <v>123</v>
      </c>
      <c r="D21" s="206">
        <v>2010</v>
      </c>
    </row>
    <row r="22" spans="2:4" ht="13.5" thickBot="1">
      <c r="B22" s="518" t="s">
        <v>71</v>
      </c>
      <c r="C22" s="117" t="s">
        <v>269</v>
      </c>
      <c r="D22" s="206">
        <v>5344</v>
      </c>
    </row>
    <row r="23" spans="2:4" s="84" customFormat="1" ht="13.5" thickBot="1">
      <c r="B23" s="517" t="s">
        <v>72</v>
      </c>
      <c r="C23" s="523" t="s">
        <v>125</v>
      </c>
      <c r="D23" s="524">
        <v>26493</v>
      </c>
    </row>
    <row r="24" spans="2:4" s="84" customFormat="1" ht="13.5" thickBot="1">
      <c r="B24" s="518" t="s">
        <v>73</v>
      </c>
      <c r="C24" s="525" t="s">
        <v>270</v>
      </c>
      <c r="D24" s="526">
        <v>8</v>
      </c>
    </row>
    <row r="25" spans="2:4" s="84" customFormat="1" ht="13.5" thickBot="1">
      <c r="B25" s="517" t="s">
        <v>16</v>
      </c>
      <c r="C25" s="523" t="s">
        <v>271</v>
      </c>
      <c r="D25" s="524">
        <v>7155</v>
      </c>
    </row>
    <row r="26" spans="2:4" s="84" customFormat="1" ht="13.5" thickBot="1">
      <c r="B26" s="518" t="s">
        <v>74</v>
      </c>
      <c r="C26" s="523" t="s">
        <v>137</v>
      </c>
      <c r="D26" s="524">
        <f>SUM(D27:D28)</f>
        <v>1096</v>
      </c>
    </row>
    <row r="27" spans="2:4" ht="26.25" thickBot="1">
      <c r="B27" s="517" t="s">
        <v>75</v>
      </c>
      <c r="C27" s="117" t="s">
        <v>272</v>
      </c>
      <c r="D27" s="206">
        <v>16</v>
      </c>
    </row>
    <row r="28" spans="2:4" ht="13.5" thickBot="1">
      <c r="B28" s="518" t="s">
        <v>76</v>
      </c>
      <c r="C28" s="117" t="s">
        <v>273</v>
      </c>
      <c r="D28" s="206">
        <v>1080</v>
      </c>
    </row>
    <row r="29" spans="2:4" ht="13.5" thickBot="1">
      <c r="B29" s="517"/>
      <c r="C29" s="55" t="s">
        <v>274</v>
      </c>
      <c r="D29" s="204">
        <f>SUM(D26+D25+D24+D23+D16+D13+D5)</f>
        <v>1032522</v>
      </c>
    </row>
    <row r="30" spans="2:4" s="84" customFormat="1" ht="13.5" thickBot="1">
      <c r="B30" s="518" t="s">
        <v>80</v>
      </c>
      <c r="C30" s="527" t="s">
        <v>145</v>
      </c>
      <c r="D30" s="524">
        <f>SUM(D31+D32)</f>
        <v>308761</v>
      </c>
    </row>
    <row r="31" spans="2:4" ht="13.5" thickBot="1">
      <c r="B31" s="517" t="s">
        <v>81</v>
      </c>
      <c r="C31" s="56" t="s">
        <v>275</v>
      </c>
      <c r="D31" s="206">
        <v>220127</v>
      </c>
    </row>
    <row r="32" spans="2:4" ht="13.5" thickBot="1">
      <c r="B32" s="553" t="s">
        <v>276</v>
      </c>
      <c r="C32" s="57" t="s">
        <v>141</v>
      </c>
      <c r="D32" s="207">
        <v>88634</v>
      </c>
    </row>
    <row r="33" spans="2:3" ht="12.75">
      <c r="B33" s="93"/>
      <c r="C33" s="97"/>
    </row>
    <row r="34" spans="2:3" ht="12.75">
      <c r="B34" s="630" t="s">
        <v>64</v>
      </c>
      <c r="C34" s="630"/>
    </row>
    <row r="35" spans="2:3" ht="13.5" thickBot="1">
      <c r="B35" s="521"/>
      <c r="C35" s="61"/>
    </row>
    <row r="36" spans="2:4" ht="26.25" thickBot="1">
      <c r="B36" s="52" t="s">
        <v>65</v>
      </c>
      <c r="C36" s="53" t="s">
        <v>66</v>
      </c>
      <c r="D36" s="54" t="s">
        <v>86</v>
      </c>
    </row>
    <row r="37" spans="2:4" ht="13.5" thickBot="1">
      <c r="B37" s="52">
        <v>1</v>
      </c>
      <c r="C37" s="53">
        <v>2</v>
      </c>
      <c r="D37" s="54">
        <v>5</v>
      </c>
    </row>
    <row r="38" spans="2:4" ht="13.5" thickBot="1">
      <c r="B38" s="517" t="s">
        <v>2</v>
      </c>
      <c r="C38" s="62" t="s">
        <v>277</v>
      </c>
      <c r="D38" s="63">
        <f>SUM(D39+D40)</f>
        <v>444983</v>
      </c>
    </row>
    <row r="39" spans="2:4" ht="12.75">
      <c r="B39" s="518" t="s">
        <v>6</v>
      </c>
      <c r="C39" s="60" t="s">
        <v>237</v>
      </c>
      <c r="D39" s="64">
        <v>421149</v>
      </c>
    </row>
    <row r="40" spans="2:4" ht="12.75">
      <c r="B40" s="520" t="s">
        <v>10</v>
      </c>
      <c r="C40" s="56" t="s">
        <v>278</v>
      </c>
      <c r="D40" s="65">
        <v>23834</v>
      </c>
    </row>
    <row r="41" spans="2:4" s="530" customFormat="1" ht="25.5">
      <c r="B41" s="520" t="s">
        <v>4</v>
      </c>
      <c r="C41" s="529" t="s">
        <v>215</v>
      </c>
      <c r="D41" s="528">
        <v>71712</v>
      </c>
    </row>
    <row r="42" spans="2:4" s="530" customFormat="1" ht="12.75">
      <c r="B42" s="520" t="s">
        <v>7</v>
      </c>
      <c r="C42" s="529" t="s">
        <v>176</v>
      </c>
      <c r="D42" s="528">
        <v>154849</v>
      </c>
    </row>
    <row r="43" spans="2:4" s="530" customFormat="1" ht="12.75">
      <c r="B43" s="520" t="s">
        <v>11</v>
      </c>
      <c r="C43" s="529" t="s">
        <v>279</v>
      </c>
      <c r="D43" s="528">
        <v>133492</v>
      </c>
    </row>
    <row r="44" spans="2:4" s="530" customFormat="1" ht="12.75">
      <c r="B44" s="520" t="s">
        <v>286</v>
      </c>
      <c r="C44" s="534" t="s">
        <v>280</v>
      </c>
      <c r="D44" s="528">
        <v>95509</v>
      </c>
    </row>
    <row r="45" spans="2:4" s="530" customFormat="1" ht="12.75">
      <c r="B45" s="520" t="s">
        <v>13</v>
      </c>
      <c r="C45" s="529" t="s">
        <v>182</v>
      </c>
      <c r="D45" s="528">
        <f>SUM(D47+D46)</f>
        <v>131931</v>
      </c>
    </row>
    <row r="46" spans="2:4" ht="12.75">
      <c r="B46" s="520" t="s">
        <v>8</v>
      </c>
      <c r="C46" s="246" t="s">
        <v>282</v>
      </c>
      <c r="D46" s="66">
        <v>201</v>
      </c>
    </row>
    <row r="47" spans="2:4" ht="13.5" thickBot="1">
      <c r="B47" s="520" t="s">
        <v>3</v>
      </c>
      <c r="C47" s="67" t="s">
        <v>281</v>
      </c>
      <c r="D47" s="68">
        <v>131730</v>
      </c>
    </row>
    <row r="48" spans="2:6" ht="13.5" thickBot="1">
      <c r="B48" s="52" t="s">
        <v>9</v>
      </c>
      <c r="C48" s="69" t="s">
        <v>285</v>
      </c>
      <c r="D48" s="85">
        <v>172951</v>
      </c>
      <c r="F48" s="115"/>
    </row>
    <row r="49" spans="2:4" s="530" customFormat="1" ht="12.75">
      <c r="B49" s="519" t="s">
        <v>29</v>
      </c>
      <c r="C49" s="533" t="s">
        <v>283</v>
      </c>
      <c r="D49" s="532">
        <v>63800</v>
      </c>
    </row>
    <row r="50" spans="2:4" s="530" customFormat="1" ht="12.75">
      <c r="B50" s="519" t="s">
        <v>17</v>
      </c>
      <c r="C50" s="529" t="s">
        <v>180</v>
      </c>
      <c r="D50" s="531">
        <v>1887</v>
      </c>
    </row>
    <row r="51" spans="2:4" s="530" customFormat="1" ht="12.75">
      <c r="B51" s="519" t="s">
        <v>67</v>
      </c>
      <c r="C51" s="529" t="s">
        <v>191</v>
      </c>
      <c r="D51" s="531">
        <f>SUM(D53+D52)</f>
        <v>70169</v>
      </c>
    </row>
    <row r="52" spans="2:4" ht="12.75">
      <c r="B52" s="519" t="s">
        <v>70</v>
      </c>
      <c r="C52" s="56" t="s">
        <v>184</v>
      </c>
      <c r="D52" s="65"/>
    </row>
    <row r="53" spans="2:4" ht="13.5" thickBot="1">
      <c r="B53" s="519" t="s">
        <v>68</v>
      </c>
      <c r="C53" s="56" t="s">
        <v>185</v>
      </c>
      <c r="D53" s="65">
        <v>70169</v>
      </c>
    </row>
    <row r="54" spans="2:4" ht="13.5" thickBot="1">
      <c r="B54" s="52"/>
      <c r="C54" s="69" t="s">
        <v>284</v>
      </c>
      <c r="D54" s="70">
        <f>SUM(D38+D41+D42+D43+D44+D45+D48+D49+D50+D51)</f>
        <v>1341283</v>
      </c>
    </row>
    <row r="55" spans="2:4" ht="14.25" customHeight="1" thickBot="1">
      <c r="B55" s="631" t="s">
        <v>93</v>
      </c>
      <c r="C55" s="632"/>
      <c r="D55" s="351">
        <f>D54</f>
        <v>1341283</v>
      </c>
    </row>
    <row r="56" spans="2:4" ht="15" customHeight="1" thickBot="1">
      <c r="B56" s="631" t="s">
        <v>94</v>
      </c>
      <c r="C56" s="632"/>
      <c r="D56" s="351">
        <f>SUM(D29+D30)</f>
        <v>1341283</v>
      </c>
    </row>
  </sheetData>
  <sheetProtection/>
  <mergeCells count="4">
    <mergeCell ref="B1:E1"/>
    <mergeCell ref="B34:C34"/>
    <mergeCell ref="B55:C55"/>
    <mergeCell ref="B56:C56"/>
  </mergeCells>
  <printOptions/>
  <pageMargins left="0.7874015748031497" right="0.7874015748031497" top="0.3937007874015748" bottom="0.3937007874015748" header="0" footer="0"/>
  <pageSetup horizontalDpi="600" verticalDpi="600" orientation="portrait" paperSize="9" scale="64" r:id="rId1"/>
  <headerFooter alignWithMargins="0">
    <oddHeader>&amp;R7.sz. melléklet
..../2014. (...) Egyek Önk.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view="pageLayout" workbookViewId="0" topLeftCell="A5">
      <selection activeCell="D29" sqref="D29"/>
    </sheetView>
  </sheetViews>
  <sheetFormatPr defaultColWidth="9.00390625" defaultRowHeight="12.75"/>
  <cols>
    <col min="1" max="1" width="49.375" style="0" bestFit="1" customWidth="1"/>
    <col min="2" max="2" width="12.625" style="0" customWidth="1"/>
    <col min="3" max="3" width="18.625" style="0" customWidth="1"/>
    <col min="4" max="4" width="16.375" style="0" customWidth="1"/>
    <col min="5" max="5" width="16.125" style="83" customWidth="1"/>
    <col min="6" max="6" width="16.125" style="0" customWidth="1"/>
    <col min="7" max="7" width="15.625" style="0" customWidth="1"/>
    <col min="8" max="9" width="17.375" style="0" customWidth="1"/>
    <col min="10" max="10" width="17.875" style="0" customWidth="1"/>
  </cols>
  <sheetData>
    <row r="1" spans="1:10" ht="15.75" customHeight="1">
      <c r="A1" s="588" t="s">
        <v>116</v>
      </c>
      <c r="B1" s="588"/>
      <c r="C1" s="588"/>
      <c r="D1" s="588"/>
      <c r="E1" s="588"/>
      <c r="F1" s="588"/>
      <c r="G1" s="588"/>
      <c r="H1" s="588"/>
      <c r="I1" s="588"/>
      <c r="J1" s="588"/>
    </row>
    <row r="2" spans="1:10" ht="12.75">
      <c r="A2" s="588"/>
      <c r="B2" s="588"/>
      <c r="C2" s="588"/>
      <c r="D2" s="588"/>
      <c r="E2" s="588"/>
      <c r="F2" s="588"/>
      <c r="G2" s="588"/>
      <c r="H2" s="588"/>
      <c r="I2" s="588"/>
      <c r="J2" s="588"/>
    </row>
    <row r="5" ht="13.5" thickBot="1"/>
    <row r="6" spans="1:10" ht="86.25" customHeight="1" thickBot="1">
      <c r="A6" s="589" t="s">
        <v>151</v>
      </c>
      <c r="B6" s="155" t="s">
        <v>127</v>
      </c>
      <c r="C6" s="155" t="s">
        <v>135</v>
      </c>
      <c r="D6" s="155" t="s">
        <v>149</v>
      </c>
      <c r="E6" s="437" t="s">
        <v>125</v>
      </c>
      <c r="F6" s="155" t="s">
        <v>150</v>
      </c>
      <c r="G6" s="155" t="s">
        <v>147</v>
      </c>
      <c r="H6" s="155" t="s">
        <v>137</v>
      </c>
      <c r="I6" s="155" t="s">
        <v>145</v>
      </c>
      <c r="J6" s="156" t="s">
        <v>14</v>
      </c>
    </row>
    <row r="7" spans="1:10" ht="25.5" customHeight="1" thickBot="1">
      <c r="A7" s="590"/>
      <c r="B7" s="187" t="s">
        <v>101</v>
      </c>
      <c r="C7" s="187" t="s">
        <v>101</v>
      </c>
      <c r="D7" s="187" t="s">
        <v>101</v>
      </c>
      <c r="E7" s="561" t="s">
        <v>101</v>
      </c>
      <c r="F7" s="187" t="s">
        <v>101</v>
      </c>
      <c r="G7" s="187" t="s">
        <v>101</v>
      </c>
      <c r="H7" s="187" t="s">
        <v>101</v>
      </c>
      <c r="I7" s="187" t="s">
        <v>101</v>
      </c>
      <c r="J7" s="187" t="s">
        <v>101</v>
      </c>
    </row>
    <row r="8" spans="1:10" s="83" customFormat="1" ht="12.75">
      <c r="A8" s="556" t="s">
        <v>152</v>
      </c>
      <c r="B8" s="356"/>
      <c r="C8" s="356">
        <v>9</v>
      </c>
      <c r="D8" s="356"/>
      <c r="E8" s="356"/>
      <c r="F8" s="356"/>
      <c r="G8" s="356"/>
      <c r="H8" s="356">
        <v>1080</v>
      </c>
      <c r="I8" s="359">
        <v>5071</v>
      </c>
      <c r="J8" s="360">
        <f>SUM(B8:I8)</f>
        <v>6160</v>
      </c>
    </row>
    <row r="9" spans="1:10" s="83" customFormat="1" ht="12.75">
      <c r="A9" s="556" t="s">
        <v>192</v>
      </c>
      <c r="B9" s="356"/>
      <c r="C9" s="356"/>
      <c r="D9" s="356"/>
      <c r="E9" s="356"/>
      <c r="F9" s="356"/>
      <c r="G9" s="356"/>
      <c r="H9" s="356"/>
      <c r="I9" s="359">
        <v>2324</v>
      </c>
      <c r="J9" s="360">
        <f aca="true" t="shared" si="0" ref="J9:J28">SUM(B9:I9)</f>
        <v>2324</v>
      </c>
    </row>
    <row r="10" spans="1:10" s="83" customFormat="1" ht="21.75">
      <c r="A10" s="557" t="s">
        <v>166</v>
      </c>
      <c r="B10" s="356"/>
      <c r="C10" s="356"/>
      <c r="D10" s="356"/>
      <c r="E10" s="356">
        <v>113</v>
      </c>
      <c r="F10" s="356"/>
      <c r="G10" s="356"/>
      <c r="H10" s="356"/>
      <c r="I10" s="359"/>
      <c r="J10" s="360">
        <f t="shared" si="0"/>
        <v>113</v>
      </c>
    </row>
    <row r="11" spans="1:10" s="83" customFormat="1" ht="12.75">
      <c r="A11" s="556" t="s">
        <v>153</v>
      </c>
      <c r="B11" s="356"/>
      <c r="C11" s="356">
        <v>77350</v>
      </c>
      <c r="D11" s="356"/>
      <c r="E11" s="356"/>
      <c r="F11" s="356"/>
      <c r="G11" s="356"/>
      <c r="H11" s="356"/>
      <c r="I11" s="359">
        <v>1657</v>
      </c>
      <c r="J11" s="360">
        <f t="shared" si="0"/>
        <v>79007</v>
      </c>
    </row>
    <row r="12" spans="1:10" s="83" customFormat="1" ht="12.75">
      <c r="A12" s="558" t="s">
        <v>154</v>
      </c>
      <c r="B12" s="356"/>
      <c r="C12" s="356"/>
      <c r="D12" s="356"/>
      <c r="E12" s="356">
        <v>3424</v>
      </c>
      <c r="F12" s="356"/>
      <c r="G12" s="356"/>
      <c r="H12" s="356"/>
      <c r="I12" s="359"/>
      <c r="J12" s="360">
        <f t="shared" si="0"/>
        <v>3424</v>
      </c>
    </row>
    <row r="13" spans="1:10" s="83" customFormat="1" ht="24" customHeight="1">
      <c r="A13" s="559" t="s">
        <v>155</v>
      </c>
      <c r="B13" s="356"/>
      <c r="C13" s="356"/>
      <c r="D13" s="356"/>
      <c r="E13" s="356">
        <v>9599</v>
      </c>
      <c r="F13" s="356"/>
      <c r="G13" s="356"/>
      <c r="H13" s="356"/>
      <c r="I13" s="359">
        <v>1633</v>
      </c>
      <c r="J13" s="360">
        <f t="shared" si="0"/>
        <v>11232</v>
      </c>
    </row>
    <row r="14" spans="1:10" s="83" customFormat="1" ht="12.75">
      <c r="A14" s="556" t="s">
        <v>156</v>
      </c>
      <c r="B14" s="356">
        <v>6009</v>
      </c>
      <c r="C14" s="356">
        <v>21093</v>
      </c>
      <c r="D14" s="356"/>
      <c r="E14" s="356">
        <v>3349</v>
      </c>
      <c r="F14" s="356"/>
      <c r="G14" s="356">
        <v>4880</v>
      </c>
      <c r="H14" s="356">
        <v>16</v>
      </c>
      <c r="I14" s="359">
        <v>175</v>
      </c>
      <c r="J14" s="360">
        <f t="shared" si="0"/>
        <v>35522</v>
      </c>
    </row>
    <row r="15" spans="1:10" s="363" customFormat="1" ht="12.75">
      <c r="A15" s="556" t="s">
        <v>157</v>
      </c>
      <c r="B15" s="356">
        <v>326853</v>
      </c>
      <c r="C15" s="356">
        <v>52720</v>
      </c>
      <c r="D15" s="356"/>
      <c r="E15" s="361"/>
      <c r="F15" s="356"/>
      <c r="G15" s="361"/>
      <c r="H15" s="361"/>
      <c r="I15" s="362"/>
      <c r="J15" s="360">
        <f t="shared" si="0"/>
        <v>379573</v>
      </c>
    </row>
    <row r="16" spans="1:10" s="83" customFormat="1" ht="24.75" customHeight="1">
      <c r="A16" s="559" t="s">
        <v>158</v>
      </c>
      <c r="B16" s="356"/>
      <c r="C16" s="356"/>
      <c r="D16" s="356">
        <v>72446</v>
      </c>
      <c r="E16" s="356">
        <v>547</v>
      </c>
      <c r="F16" s="356"/>
      <c r="G16" s="356"/>
      <c r="H16" s="356"/>
      <c r="I16" s="359">
        <v>2024</v>
      </c>
      <c r="J16" s="360">
        <f t="shared" si="0"/>
        <v>75017</v>
      </c>
    </row>
    <row r="17" spans="1:10" s="83" customFormat="1" ht="12.75">
      <c r="A17" s="556" t="s">
        <v>159</v>
      </c>
      <c r="B17" s="364"/>
      <c r="C17" s="364"/>
      <c r="D17" s="365"/>
      <c r="E17" s="364"/>
      <c r="F17" s="366"/>
      <c r="G17" s="367"/>
      <c r="H17" s="365"/>
      <c r="I17" s="368">
        <v>220127</v>
      </c>
      <c r="J17" s="360">
        <f t="shared" si="0"/>
        <v>220127</v>
      </c>
    </row>
    <row r="18" spans="1:10" s="83" customFormat="1" ht="12.75">
      <c r="A18" s="556" t="s">
        <v>160</v>
      </c>
      <c r="B18" s="369"/>
      <c r="C18" s="365"/>
      <c r="D18" s="365"/>
      <c r="E18" s="369"/>
      <c r="F18" s="366"/>
      <c r="G18" s="365"/>
      <c r="H18" s="365"/>
      <c r="I18" s="370">
        <v>6157</v>
      </c>
      <c r="J18" s="360">
        <f t="shared" si="0"/>
        <v>6157</v>
      </c>
    </row>
    <row r="19" spans="1:10" s="83" customFormat="1" ht="12.75">
      <c r="A19" s="560" t="s">
        <v>233</v>
      </c>
      <c r="B19" s="357">
        <v>4553</v>
      </c>
      <c r="C19" s="371"/>
      <c r="D19" s="371"/>
      <c r="E19" s="357"/>
      <c r="F19" s="372"/>
      <c r="G19" s="371"/>
      <c r="H19" s="373"/>
      <c r="I19" s="554"/>
      <c r="J19" s="360">
        <f t="shared" si="0"/>
        <v>4553</v>
      </c>
    </row>
    <row r="20" spans="1:10" s="83" customFormat="1" ht="12.75">
      <c r="A20" s="560" t="s">
        <v>161</v>
      </c>
      <c r="B20" s="358"/>
      <c r="C20" s="358">
        <v>1335</v>
      </c>
      <c r="D20" s="371"/>
      <c r="E20" s="358">
        <v>31</v>
      </c>
      <c r="F20" s="372"/>
      <c r="G20" s="371"/>
      <c r="H20" s="373"/>
      <c r="I20" s="374"/>
      <c r="J20" s="360">
        <f t="shared" si="0"/>
        <v>1366</v>
      </c>
    </row>
    <row r="21" spans="1:10" s="83" customFormat="1" ht="12.75">
      <c r="A21" s="560" t="s">
        <v>228</v>
      </c>
      <c r="B21" s="358"/>
      <c r="C21" s="358"/>
      <c r="D21" s="371"/>
      <c r="E21" s="358"/>
      <c r="F21" s="372"/>
      <c r="G21" s="371">
        <v>925</v>
      </c>
      <c r="H21" s="373"/>
      <c r="I21" s="374"/>
      <c r="J21" s="360">
        <f t="shared" si="0"/>
        <v>925</v>
      </c>
    </row>
    <row r="22" spans="1:10" s="83" customFormat="1" ht="12.75">
      <c r="A22" s="560" t="s">
        <v>162</v>
      </c>
      <c r="B22" s="357">
        <v>131521</v>
      </c>
      <c r="C22" s="357">
        <v>14503</v>
      </c>
      <c r="D22" s="371" t="s">
        <v>358</v>
      </c>
      <c r="E22" s="357">
        <v>2034</v>
      </c>
      <c r="F22" s="372"/>
      <c r="G22" s="371"/>
      <c r="H22" s="373"/>
      <c r="I22" s="375">
        <v>12011</v>
      </c>
      <c r="J22" s="360">
        <f t="shared" si="0"/>
        <v>160069</v>
      </c>
    </row>
    <row r="23" spans="1:10" s="83" customFormat="1" ht="12.75">
      <c r="A23" s="560" t="s">
        <v>163</v>
      </c>
      <c r="B23" s="357">
        <v>242408</v>
      </c>
      <c r="C23" s="357">
        <v>29072</v>
      </c>
      <c r="D23" s="371"/>
      <c r="E23" s="357">
        <v>75</v>
      </c>
      <c r="F23" s="372"/>
      <c r="G23" s="371"/>
      <c r="H23" s="373"/>
      <c r="I23" s="375">
        <v>53001</v>
      </c>
      <c r="J23" s="360">
        <f t="shared" si="0"/>
        <v>324556</v>
      </c>
    </row>
    <row r="24" spans="1:10" s="83" customFormat="1" ht="12.75">
      <c r="A24" s="560" t="s">
        <v>226</v>
      </c>
      <c r="B24" s="357">
        <v>4190</v>
      </c>
      <c r="C24" s="357"/>
      <c r="D24" s="371"/>
      <c r="E24" s="357">
        <v>701</v>
      </c>
      <c r="F24" s="372"/>
      <c r="G24" s="371"/>
      <c r="H24" s="373"/>
      <c r="I24" s="375"/>
      <c r="J24" s="360">
        <f t="shared" si="0"/>
        <v>4891</v>
      </c>
    </row>
    <row r="25" spans="1:10" s="83" customFormat="1" ht="12.75">
      <c r="A25" s="560" t="s">
        <v>199</v>
      </c>
      <c r="B25" s="357">
        <v>3846</v>
      </c>
      <c r="C25" s="357"/>
      <c r="D25" s="371"/>
      <c r="E25" s="357">
        <v>2016</v>
      </c>
      <c r="F25" s="372"/>
      <c r="G25" s="371"/>
      <c r="H25" s="373"/>
      <c r="I25" s="375"/>
      <c r="J25" s="360">
        <f t="shared" si="0"/>
        <v>5862</v>
      </c>
    </row>
    <row r="26" spans="1:10" s="83" customFormat="1" ht="12.75">
      <c r="A26" s="560" t="s">
        <v>227</v>
      </c>
      <c r="B26" s="357"/>
      <c r="C26" s="357"/>
      <c r="D26" s="371"/>
      <c r="E26" s="357"/>
      <c r="F26" s="372"/>
      <c r="G26" s="371"/>
      <c r="H26" s="373"/>
      <c r="I26" s="375">
        <v>500</v>
      </c>
      <c r="J26" s="360">
        <f t="shared" si="0"/>
        <v>500</v>
      </c>
    </row>
    <row r="27" spans="1:10" s="83" customFormat="1" ht="12.75">
      <c r="A27" s="560" t="s">
        <v>164</v>
      </c>
      <c r="B27" s="358">
        <v>4882</v>
      </c>
      <c r="C27" s="358"/>
      <c r="D27" s="371"/>
      <c r="E27" s="358">
        <v>331</v>
      </c>
      <c r="F27" s="372"/>
      <c r="G27" s="371">
        <v>1350</v>
      </c>
      <c r="H27" s="373"/>
      <c r="I27" s="374">
        <v>2500</v>
      </c>
      <c r="J27" s="360">
        <f t="shared" si="0"/>
        <v>9063</v>
      </c>
    </row>
    <row r="28" spans="1:10" s="83" customFormat="1" ht="13.5" thickBot="1">
      <c r="A28" s="560" t="s">
        <v>165</v>
      </c>
      <c r="B28" s="376"/>
      <c r="C28" s="377"/>
      <c r="D28" s="377"/>
      <c r="E28" s="376">
        <v>1000</v>
      </c>
      <c r="F28" s="378"/>
      <c r="G28" s="379"/>
      <c r="H28" s="380"/>
      <c r="I28" s="375">
        <v>1581</v>
      </c>
      <c r="J28" s="360">
        <f t="shared" si="0"/>
        <v>2581</v>
      </c>
    </row>
    <row r="29" spans="1:10" s="383" customFormat="1" ht="13.5" thickBot="1">
      <c r="A29" s="381" t="s">
        <v>14</v>
      </c>
      <c r="B29" s="382">
        <f>SUM(B8:B28)</f>
        <v>724262</v>
      </c>
      <c r="C29" s="382">
        <f aca="true" t="shared" si="1" ref="C29:I29">SUM(C8:C28)</f>
        <v>196082</v>
      </c>
      <c r="D29" s="382">
        <f t="shared" si="1"/>
        <v>72446</v>
      </c>
      <c r="E29" s="382">
        <f t="shared" si="1"/>
        <v>23220</v>
      </c>
      <c r="F29" s="382">
        <f t="shared" si="1"/>
        <v>0</v>
      </c>
      <c r="G29" s="382">
        <f t="shared" si="1"/>
        <v>7155</v>
      </c>
      <c r="H29" s="382">
        <f t="shared" si="1"/>
        <v>1096</v>
      </c>
      <c r="I29" s="382">
        <f t="shared" si="1"/>
        <v>308761</v>
      </c>
      <c r="J29" s="352">
        <f>SUM(B29:I29)</f>
        <v>1333022</v>
      </c>
    </row>
    <row r="30" s="83" customFormat="1" ht="12.75">
      <c r="E30" s="555"/>
    </row>
    <row r="31" spans="2:5" ht="12.75">
      <c r="B31" s="115"/>
      <c r="C31" s="115"/>
      <c r="E31" s="454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ht="12.75">
      <c r="B36" s="2"/>
    </row>
    <row r="37" ht="12.75">
      <c r="B37" s="2"/>
    </row>
    <row r="38" ht="12.75">
      <c r="B38" s="2"/>
    </row>
    <row r="39" ht="12.75">
      <c r="B39" s="2"/>
    </row>
    <row r="40" ht="12.75">
      <c r="B40" s="2"/>
    </row>
    <row r="41" ht="12.75">
      <c r="B41" s="2"/>
    </row>
  </sheetData>
  <sheetProtection/>
  <mergeCells count="2">
    <mergeCell ref="A1:J2"/>
    <mergeCell ref="A6:A7"/>
  </mergeCells>
  <printOptions/>
  <pageMargins left="0.75" right="0.75" top="1" bottom="1" header="0.5" footer="0.5"/>
  <pageSetup horizontalDpi="600" verticalDpi="600" orientation="landscape" paperSize="9" scale="64" r:id="rId1"/>
  <headerFooter alignWithMargins="0">
    <oddHeader>&amp;R2/1.sz. melléklete
...../2014. (......) Egyek Önk.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3:Q32"/>
  <sheetViews>
    <sheetView view="pageLayout" workbookViewId="0" topLeftCell="B6">
      <selection activeCell="R23" sqref="R23"/>
    </sheetView>
  </sheetViews>
  <sheetFormatPr defaultColWidth="9.00390625" defaultRowHeight="12.75"/>
  <cols>
    <col min="1" max="1" width="31.125" style="0" customWidth="1"/>
  </cols>
  <sheetData>
    <row r="3" spans="1:15" ht="18">
      <c r="A3" s="633" t="s">
        <v>92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</row>
    <row r="4" spans="1:15" ht="18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18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ht="12.7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12.75">
      <c r="A7" s="42" t="s">
        <v>0</v>
      </c>
      <c r="B7" s="43" t="s">
        <v>44</v>
      </c>
      <c r="C7" s="43" t="s">
        <v>45</v>
      </c>
      <c r="D7" s="43" t="s">
        <v>46</v>
      </c>
      <c r="E7" s="43" t="s">
        <v>47</v>
      </c>
      <c r="F7" s="43" t="s">
        <v>48</v>
      </c>
      <c r="G7" s="43" t="s">
        <v>49</v>
      </c>
      <c r="H7" s="43" t="s">
        <v>50</v>
      </c>
      <c r="I7" s="43" t="s">
        <v>51</v>
      </c>
      <c r="J7" s="43" t="s">
        <v>52</v>
      </c>
      <c r="K7" s="43" t="s">
        <v>53</v>
      </c>
      <c r="L7" s="43" t="s">
        <v>54</v>
      </c>
      <c r="M7" s="43" t="s">
        <v>55</v>
      </c>
      <c r="N7" s="43" t="s">
        <v>56</v>
      </c>
      <c r="O7" s="43" t="s">
        <v>28</v>
      </c>
    </row>
    <row r="8" spans="1:15" ht="12.75">
      <c r="A8" s="44" t="s">
        <v>57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>
        <f aca="true" t="shared" si="0" ref="O8:O16">SUM(C8:N8)</f>
        <v>0</v>
      </c>
    </row>
    <row r="9" spans="1:17" ht="35.25" customHeight="1">
      <c r="A9" s="112" t="s">
        <v>127</v>
      </c>
      <c r="B9" s="45">
        <v>343321</v>
      </c>
      <c r="C9" s="45">
        <v>35298</v>
      </c>
      <c r="D9" s="45">
        <v>63318</v>
      </c>
      <c r="E9" s="45">
        <v>63318</v>
      </c>
      <c r="F9" s="45">
        <v>63318</v>
      </c>
      <c r="G9" s="45">
        <v>63318</v>
      </c>
      <c r="H9" s="45">
        <v>87852</v>
      </c>
      <c r="I9" s="45">
        <v>87852</v>
      </c>
      <c r="J9" s="45">
        <v>87852</v>
      </c>
      <c r="K9" s="45">
        <v>87852</v>
      </c>
      <c r="L9" s="45">
        <v>42200</v>
      </c>
      <c r="M9" s="45">
        <v>23532</v>
      </c>
      <c r="N9" s="45">
        <v>23532</v>
      </c>
      <c r="O9" s="45">
        <f t="shared" si="0"/>
        <v>729242</v>
      </c>
      <c r="P9" s="576"/>
      <c r="Q9" s="1"/>
    </row>
    <row r="10" spans="1:17" ht="29.25" customHeight="1">
      <c r="A10" s="112" t="s">
        <v>135</v>
      </c>
      <c r="B10" s="45">
        <v>80979</v>
      </c>
      <c r="C10" s="45"/>
      <c r="D10" s="45">
        <v>15678</v>
      </c>
      <c r="E10" s="45">
        <v>15678</v>
      </c>
      <c r="F10" s="45">
        <v>12782</v>
      </c>
      <c r="G10" s="45">
        <v>11678</v>
      </c>
      <c r="H10" s="45">
        <v>13826</v>
      </c>
      <c r="I10" s="45">
        <v>23377</v>
      </c>
      <c r="J10" s="45">
        <v>23377</v>
      </c>
      <c r="K10" s="45">
        <v>23377</v>
      </c>
      <c r="L10" s="45">
        <v>23377</v>
      </c>
      <c r="M10" s="45">
        <v>23377</v>
      </c>
      <c r="N10" s="45">
        <v>9555</v>
      </c>
      <c r="O10" s="45">
        <f t="shared" si="0"/>
        <v>196082</v>
      </c>
      <c r="P10" s="576"/>
      <c r="Q10" s="1"/>
    </row>
    <row r="11" spans="1:17" ht="48" customHeight="1">
      <c r="A11" s="112" t="s">
        <v>149</v>
      </c>
      <c r="B11" s="45">
        <v>68920</v>
      </c>
      <c r="C11" s="45">
        <v>5743</v>
      </c>
      <c r="D11" s="45">
        <v>5743</v>
      </c>
      <c r="E11" s="45">
        <v>5743</v>
      </c>
      <c r="F11" s="45">
        <v>5743</v>
      </c>
      <c r="G11" s="45">
        <v>6043</v>
      </c>
      <c r="H11" s="45">
        <v>5743</v>
      </c>
      <c r="I11" s="45">
        <v>5743</v>
      </c>
      <c r="J11" s="45">
        <v>8969</v>
      </c>
      <c r="K11" s="45">
        <v>5743</v>
      </c>
      <c r="L11" s="45">
        <v>5743</v>
      </c>
      <c r="M11" s="45">
        <v>5743</v>
      </c>
      <c r="N11" s="45">
        <v>5747</v>
      </c>
      <c r="O11" s="45">
        <f t="shared" si="0"/>
        <v>72446</v>
      </c>
      <c r="P11" s="576"/>
      <c r="Q11" s="1"/>
    </row>
    <row r="12" spans="1:17" ht="12.75">
      <c r="A12" s="44" t="s">
        <v>125</v>
      </c>
      <c r="B12" s="45">
        <v>11604</v>
      </c>
      <c r="C12" s="45">
        <v>2805</v>
      </c>
      <c r="D12" s="45">
        <v>2805</v>
      </c>
      <c r="E12" s="45">
        <v>2805</v>
      </c>
      <c r="F12" s="45">
        <v>2805</v>
      </c>
      <c r="G12" s="45">
        <v>2805</v>
      </c>
      <c r="H12" s="45">
        <v>2807</v>
      </c>
      <c r="I12" s="45">
        <v>1610</v>
      </c>
      <c r="J12" s="45">
        <v>1610</v>
      </c>
      <c r="K12" s="45">
        <v>1610</v>
      </c>
      <c r="L12" s="45">
        <v>1610</v>
      </c>
      <c r="M12" s="45">
        <v>1610</v>
      </c>
      <c r="N12" s="45">
        <v>1611</v>
      </c>
      <c r="O12" s="45">
        <f t="shared" si="0"/>
        <v>26493</v>
      </c>
      <c r="P12" s="576"/>
      <c r="Q12" s="1"/>
    </row>
    <row r="13" spans="1:15" ht="12.75">
      <c r="A13" s="44" t="s">
        <v>150</v>
      </c>
      <c r="B13" s="45">
        <v>0</v>
      </c>
      <c r="C13" s="45"/>
      <c r="D13" s="45"/>
      <c r="E13" s="45"/>
      <c r="F13" s="45"/>
      <c r="G13" s="45"/>
      <c r="H13" s="45"/>
      <c r="I13" s="45">
        <v>8</v>
      </c>
      <c r="J13" s="45"/>
      <c r="K13" s="45"/>
      <c r="L13" s="45"/>
      <c r="M13" s="45"/>
      <c r="N13" s="45"/>
      <c r="O13" s="45">
        <f t="shared" si="0"/>
        <v>8</v>
      </c>
    </row>
    <row r="14" spans="1:16" ht="40.5" customHeight="1">
      <c r="A14" s="112" t="s">
        <v>147</v>
      </c>
      <c r="B14" s="45">
        <v>0</v>
      </c>
      <c r="C14" s="45"/>
      <c r="D14" s="45"/>
      <c r="E14" s="45"/>
      <c r="F14" s="45"/>
      <c r="G14" s="45">
        <v>1991</v>
      </c>
      <c r="H14" s="45"/>
      <c r="I14" s="45">
        <v>1192</v>
      </c>
      <c r="J14" s="45">
        <v>1192</v>
      </c>
      <c r="K14" s="45">
        <v>1192</v>
      </c>
      <c r="L14" s="45">
        <v>1192</v>
      </c>
      <c r="M14" s="45">
        <v>396</v>
      </c>
      <c r="N14" s="45"/>
      <c r="O14" s="45">
        <f t="shared" si="0"/>
        <v>7155</v>
      </c>
      <c r="P14" s="120"/>
    </row>
    <row r="15" spans="1:17" ht="56.25" customHeight="1">
      <c r="A15" s="112" t="s">
        <v>137</v>
      </c>
      <c r="B15" s="45">
        <v>16</v>
      </c>
      <c r="C15" s="45">
        <v>542</v>
      </c>
      <c r="D15" s="45">
        <v>542</v>
      </c>
      <c r="E15" s="45">
        <v>2</v>
      </c>
      <c r="F15" s="45">
        <v>2</v>
      </c>
      <c r="G15" s="45">
        <v>2</v>
      </c>
      <c r="H15" s="45">
        <v>2</v>
      </c>
      <c r="I15" s="45">
        <v>2</v>
      </c>
      <c r="J15" s="45">
        <v>2</v>
      </c>
      <c r="K15" s="45"/>
      <c r="L15" s="45"/>
      <c r="M15" s="45"/>
      <c r="N15" s="45"/>
      <c r="O15" s="45">
        <f t="shared" si="0"/>
        <v>1096</v>
      </c>
      <c r="Q15" s="2"/>
    </row>
    <row r="16" spans="1:16" ht="20.25" customHeight="1">
      <c r="A16" s="112" t="s">
        <v>145</v>
      </c>
      <c r="B16" s="45">
        <v>393421</v>
      </c>
      <c r="C16" s="45">
        <v>37428</v>
      </c>
      <c r="D16" s="45">
        <v>37428</v>
      </c>
      <c r="E16" s="45">
        <v>37428</v>
      </c>
      <c r="F16" s="45">
        <v>37428</v>
      </c>
      <c r="G16" s="45">
        <v>37428</v>
      </c>
      <c r="H16" s="45">
        <v>37425</v>
      </c>
      <c r="I16" s="45">
        <v>37735</v>
      </c>
      <c r="J16" s="45">
        <v>27735</v>
      </c>
      <c r="K16" s="45">
        <v>27735</v>
      </c>
      <c r="L16" s="45">
        <v>27735</v>
      </c>
      <c r="M16" s="45">
        <v>27735</v>
      </c>
      <c r="N16" s="45">
        <v>37089</v>
      </c>
      <c r="O16" s="45">
        <f t="shared" si="0"/>
        <v>410329</v>
      </c>
      <c r="P16" s="120"/>
    </row>
    <row r="17" spans="1:15" ht="12.75">
      <c r="A17" s="50" t="s">
        <v>58</v>
      </c>
      <c r="B17" s="51">
        <f aca="true" t="shared" si="1" ref="B17:O17">SUM(B9:B16)</f>
        <v>898261</v>
      </c>
      <c r="C17" s="51">
        <f t="shared" si="1"/>
        <v>81816</v>
      </c>
      <c r="D17" s="51">
        <f t="shared" si="1"/>
        <v>125514</v>
      </c>
      <c r="E17" s="51">
        <f t="shared" si="1"/>
        <v>124974</v>
      </c>
      <c r="F17" s="51">
        <f t="shared" si="1"/>
        <v>122078</v>
      </c>
      <c r="G17" s="51">
        <f t="shared" si="1"/>
        <v>123265</v>
      </c>
      <c r="H17" s="51">
        <f t="shared" si="1"/>
        <v>147655</v>
      </c>
      <c r="I17" s="51">
        <f t="shared" si="1"/>
        <v>157519</v>
      </c>
      <c r="J17" s="51">
        <f t="shared" si="1"/>
        <v>150737</v>
      </c>
      <c r="K17" s="51">
        <f t="shared" si="1"/>
        <v>147509</v>
      </c>
      <c r="L17" s="51">
        <f t="shared" si="1"/>
        <v>101857</v>
      </c>
      <c r="M17" s="51">
        <f t="shared" si="1"/>
        <v>82393</v>
      </c>
      <c r="N17" s="51">
        <f t="shared" si="1"/>
        <v>77534</v>
      </c>
      <c r="O17" s="51">
        <f t="shared" si="1"/>
        <v>1442851</v>
      </c>
    </row>
    <row r="18" spans="1:15" ht="12.75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5" ht="12.7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5" ht="12.75">
      <c r="A20" s="42" t="s">
        <v>0</v>
      </c>
      <c r="B20" s="43" t="s">
        <v>44</v>
      </c>
      <c r="C20" s="43" t="s">
        <v>45</v>
      </c>
      <c r="D20" s="43" t="s">
        <v>46</v>
      </c>
      <c r="E20" s="43" t="s">
        <v>47</v>
      </c>
      <c r="F20" s="43" t="s">
        <v>48</v>
      </c>
      <c r="G20" s="43" t="s">
        <v>49</v>
      </c>
      <c r="H20" s="43" t="s">
        <v>50</v>
      </c>
      <c r="I20" s="43" t="s">
        <v>51</v>
      </c>
      <c r="J20" s="43" t="s">
        <v>52</v>
      </c>
      <c r="K20" s="43" t="s">
        <v>53</v>
      </c>
      <c r="L20" s="43" t="s">
        <v>54</v>
      </c>
      <c r="M20" s="43" t="s">
        <v>55</v>
      </c>
      <c r="N20" s="43" t="s">
        <v>56</v>
      </c>
      <c r="O20" s="43" t="s">
        <v>28</v>
      </c>
    </row>
    <row r="21" spans="1:17" ht="12.75">
      <c r="A21" s="44" t="s">
        <v>59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Q21" s="1"/>
    </row>
    <row r="22" spans="1:17" ht="12.75">
      <c r="A22" s="44" t="s">
        <v>174</v>
      </c>
      <c r="B22" s="45">
        <v>146370</v>
      </c>
      <c r="C22" s="45">
        <v>42526</v>
      </c>
      <c r="D22" s="45">
        <v>42526</v>
      </c>
      <c r="E22" s="45">
        <v>42526</v>
      </c>
      <c r="F22" s="45">
        <v>42526</v>
      </c>
      <c r="G22" s="45">
        <v>42526</v>
      </c>
      <c r="H22" s="45">
        <v>42527</v>
      </c>
      <c r="I22" s="45">
        <v>31505</v>
      </c>
      <c r="J22" s="45">
        <v>31505</v>
      </c>
      <c r="K22" s="45">
        <v>31505</v>
      </c>
      <c r="L22" s="45">
        <v>31505</v>
      </c>
      <c r="M22" s="45">
        <v>31505</v>
      </c>
      <c r="N22" s="45">
        <v>32301</v>
      </c>
      <c r="O22" s="45">
        <f aca="true" t="shared" si="2" ref="O22:O31">SUM(C22:N22)</f>
        <v>444983</v>
      </c>
      <c r="P22" s="576"/>
      <c r="Q22" s="1"/>
    </row>
    <row r="23" spans="1:17" ht="40.5" customHeight="1">
      <c r="A23" s="112" t="s">
        <v>215</v>
      </c>
      <c r="B23" s="45">
        <v>28467</v>
      </c>
      <c r="C23" s="45">
        <v>6852</v>
      </c>
      <c r="D23" s="45">
        <v>6852</v>
      </c>
      <c r="E23" s="45">
        <v>6852</v>
      </c>
      <c r="F23" s="45">
        <v>6852</v>
      </c>
      <c r="G23" s="45">
        <v>6852</v>
      </c>
      <c r="H23" s="45">
        <v>6854</v>
      </c>
      <c r="I23" s="45">
        <v>5099</v>
      </c>
      <c r="J23" s="45">
        <v>5099</v>
      </c>
      <c r="K23" s="45">
        <v>5099</v>
      </c>
      <c r="L23" s="45">
        <v>5099</v>
      </c>
      <c r="M23" s="45">
        <v>5103</v>
      </c>
      <c r="N23" s="45">
        <v>5099</v>
      </c>
      <c r="O23" s="45">
        <f t="shared" si="2"/>
        <v>71712</v>
      </c>
      <c r="P23" s="576"/>
      <c r="Q23" s="1"/>
    </row>
    <row r="24" spans="1:17" ht="12.75">
      <c r="A24" s="44" t="s">
        <v>176</v>
      </c>
      <c r="B24" s="82">
        <v>102955</v>
      </c>
      <c r="C24" s="45">
        <v>14843</v>
      </c>
      <c r="D24" s="45">
        <v>14843</v>
      </c>
      <c r="E24" s="45">
        <v>14843</v>
      </c>
      <c r="F24" s="45">
        <v>14843</v>
      </c>
      <c r="G24" s="45">
        <v>14843</v>
      </c>
      <c r="H24" s="45">
        <v>14930</v>
      </c>
      <c r="I24" s="45">
        <v>11062</v>
      </c>
      <c r="J24" s="45">
        <v>11062</v>
      </c>
      <c r="K24" s="45">
        <v>11062</v>
      </c>
      <c r="L24" s="45">
        <v>11062</v>
      </c>
      <c r="M24" s="45">
        <v>11062</v>
      </c>
      <c r="N24" s="45">
        <v>10394</v>
      </c>
      <c r="O24" s="45">
        <f>SUM(C24:N24)</f>
        <v>154849</v>
      </c>
      <c r="P24" s="576"/>
      <c r="Q24" s="1"/>
    </row>
    <row r="25" spans="1:16" ht="18" customHeight="1">
      <c r="A25" s="44" t="s">
        <v>177</v>
      </c>
      <c r="B25" s="45">
        <v>127964</v>
      </c>
      <c r="C25" s="45">
        <v>10664</v>
      </c>
      <c r="D25" s="45">
        <v>10664</v>
      </c>
      <c r="E25" s="45">
        <v>10664</v>
      </c>
      <c r="F25" s="45">
        <v>10664</v>
      </c>
      <c r="G25" s="45">
        <v>11664</v>
      </c>
      <c r="H25" s="45">
        <v>10664</v>
      </c>
      <c r="I25" s="45">
        <v>11419</v>
      </c>
      <c r="J25" s="45">
        <v>11419</v>
      </c>
      <c r="K25" s="45">
        <v>11419</v>
      </c>
      <c r="L25" s="45">
        <v>11419</v>
      </c>
      <c r="M25" s="45">
        <v>11419</v>
      </c>
      <c r="N25" s="45">
        <v>11413</v>
      </c>
      <c r="O25" s="45">
        <f>SUM(C25:N25)</f>
        <v>133492</v>
      </c>
      <c r="P25" s="576"/>
    </row>
    <row r="26" spans="1:16" ht="22.5">
      <c r="A26" s="112" t="s">
        <v>216</v>
      </c>
      <c r="B26" s="45">
        <v>90387</v>
      </c>
      <c r="C26" s="45">
        <v>7532</v>
      </c>
      <c r="D26" s="45">
        <v>7532</v>
      </c>
      <c r="E26" s="45">
        <v>7532</v>
      </c>
      <c r="F26" s="45">
        <v>6532</v>
      </c>
      <c r="G26" s="45">
        <v>7415</v>
      </c>
      <c r="H26" s="45">
        <v>7532</v>
      </c>
      <c r="I26" s="45">
        <v>8572</v>
      </c>
      <c r="J26" s="45">
        <v>8572</v>
      </c>
      <c r="K26" s="45">
        <v>8572</v>
      </c>
      <c r="L26" s="45">
        <v>8572</v>
      </c>
      <c r="M26" s="45">
        <v>8572</v>
      </c>
      <c r="N26" s="45">
        <v>8574</v>
      </c>
      <c r="O26" s="45">
        <f t="shared" si="2"/>
        <v>95509</v>
      </c>
      <c r="P26" s="576"/>
    </row>
    <row r="27" spans="1:15" s="83" customFormat="1" ht="12.75">
      <c r="A27" s="81" t="s">
        <v>217</v>
      </c>
      <c r="B27" s="82">
        <v>152276</v>
      </c>
      <c r="C27" s="82"/>
      <c r="D27" s="82"/>
      <c r="E27" s="82"/>
      <c r="F27" s="82"/>
      <c r="G27" s="82">
        <v>202</v>
      </c>
      <c r="H27" s="82"/>
      <c r="I27" s="82">
        <v>9750</v>
      </c>
      <c r="J27" s="82">
        <v>13421</v>
      </c>
      <c r="K27" s="82">
        <v>48203</v>
      </c>
      <c r="L27" s="82">
        <v>6887</v>
      </c>
      <c r="M27" s="82">
        <v>26734</v>
      </c>
      <c r="N27" s="82">
        <v>26734</v>
      </c>
      <c r="O27" s="82">
        <f>SUM(C27:N27)</f>
        <v>131931</v>
      </c>
    </row>
    <row r="28" spans="1:16" ht="12.75">
      <c r="A28" s="44" t="s">
        <v>178</v>
      </c>
      <c r="B28" s="45">
        <v>75008</v>
      </c>
      <c r="C28" s="45">
        <v>15657</v>
      </c>
      <c r="D28" s="45">
        <v>15657</v>
      </c>
      <c r="E28" s="45">
        <v>15657</v>
      </c>
      <c r="F28" s="45">
        <v>15657</v>
      </c>
      <c r="G28" s="45">
        <v>15657</v>
      </c>
      <c r="H28" s="45">
        <v>15657</v>
      </c>
      <c r="I28" s="45">
        <v>12000</v>
      </c>
      <c r="J28" s="45">
        <v>12000</v>
      </c>
      <c r="K28" s="45">
        <v>12000</v>
      </c>
      <c r="L28" s="45">
        <v>14000</v>
      </c>
      <c r="M28" s="45">
        <v>16009</v>
      </c>
      <c r="N28" s="45">
        <v>13000</v>
      </c>
      <c r="O28" s="45">
        <f t="shared" si="2"/>
        <v>172951</v>
      </c>
      <c r="P28" s="576"/>
    </row>
    <row r="29" spans="1:16" ht="36.75" customHeight="1">
      <c r="A29" s="112" t="s">
        <v>179</v>
      </c>
      <c r="B29" s="45">
        <v>62604</v>
      </c>
      <c r="C29" s="45"/>
      <c r="D29" s="45"/>
      <c r="E29" s="45">
        <v>150</v>
      </c>
      <c r="F29" s="45">
        <v>1581</v>
      </c>
      <c r="G29" s="45"/>
      <c r="H29" s="45">
        <v>2957</v>
      </c>
      <c r="I29" s="45">
        <v>1957</v>
      </c>
      <c r="J29" s="45">
        <v>2154</v>
      </c>
      <c r="K29" s="45">
        <v>55001</v>
      </c>
      <c r="L29" s="45"/>
      <c r="M29" s="45"/>
      <c r="N29" s="45"/>
      <c r="O29" s="45">
        <f t="shared" si="2"/>
        <v>63800</v>
      </c>
      <c r="P29" s="576"/>
    </row>
    <row r="30" spans="1:15" ht="12.75">
      <c r="A30" s="44" t="s">
        <v>180</v>
      </c>
      <c r="B30" s="82">
        <v>1887</v>
      </c>
      <c r="C30" s="45">
        <v>30</v>
      </c>
      <c r="D30" s="45"/>
      <c r="E30" s="45">
        <v>30</v>
      </c>
      <c r="F30" s="45">
        <v>30</v>
      </c>
      <c r="G30" s="45"/>
      <c r="H30" s="45"/>
      <c r="I30" s="45"/>
      <c r="J30" s="45">
        <v>1797</v>
      </c>
      <c r="K30" s="45"/>
      <c r="L30" s="45"/>
      <c r="M30" s="45"/>
      <c r="N30" s="45"/>
      <c r="O30" s="45">
        <f t="shared" si="2"/>
        <v>1887</v>
      </c>
    </row>
    <row r="31" spans="1:16" ht="12.75">
      <c r="A31" s="44" t="s">
        <v>191</v>
      </c>
      <c r="B31" s="82">
        <v>110343</v>
      </c>
      <c r="C31" s="45">
        <v>21052</v>
      </c>
      <c r="D31" s="45">
        <v>21052</v>
      </c>
      <c r="E31" s="45">
        <v>21052</v>
      </c>
      <c r="F31" s="45">
        <v>21052</v>
      </c>
      <c r="G31" s="45">
        <v>21052</v>
      </c>
      <c r="H31" s="45">
        <v>22398</v>
      </c>
      <c r="I31" s="45">
        <v>14484</v>
      </c>
      <c r="J31" s="45">
        <v>14484</v>
      </c>
      <c r="K31" s="45">
        <v>3837</v>
      </c>
      <c r="L31" s="45">
        <v>4484</v>
      </c>
      <c r="M31" s="45">
        <v>2306</v>
      </c>
      <c r="N31" s="45">
        <v>4484</v>
      </c>
      <c r="O31" s="45">
        <f t="shared" si="2"/>
        <v>171737</v>
      </c>
      <c r="P31" s="576"/>
    </row>
    <row r="32" spans="1:15" ht="12.75">
      <c r="A32" s="50" t="s">
        <v>60</v>
      </c>
      <c r="B32" s="51">
        <f aca="true" t="shared" si="3" ref="B32:O32">SUM(B22:B31)</f>
        <v>898261</v>
      </c>
      <c r="C32" s="51">
        <f t="shared" si="3"/>
        <v>119156</v>
      </c>
      <c r="D32" s="51">
        <f t="shared" si="3"/>
        <v>119126</v>
      </c>
      <c r="E32" s="51">
        <f t="shared" si="3"/>
        <v>119306</v>
      </c>
      <c r="F32" s="51">
        <f t="shared" si="3"/>
        <v>119737</v>
      </c>
      <c r="G32" s="51">
        <f t="shared" si="3"/>
        <v>120211</v>
      </c>
      <c r="H32" s="51">
        <f t="shared" si="3"/>
        <v>123519</v>
      </c>
      <c r="I32" s="51">
        <f t="shared" si="3"/>
        <v>105848</v>
      </c>
      <c r="J32" s="51">
        <f t="shared" si="3"/>
        <v>111513</v>
      </c>
      <c r="K32" s="51">
        <f t="shared" si="3"/>
        <v>186698</v>
      </c>
      <c r="L32" s="51">
        <f t="shared" si="3"/>
        <v>93028</v>
      </c>
      <c r="M32" s="51">
        <f t="shared" si="3"/>
        <v>112710</v>
      </c>
      <c r="N32" s="51">
        <f t="shared" si="3"/>
        <v>111999</v>
      </c>
      <c r="O32" s="51">
        <f t="shared" si="3"/>
        <v>1442851</v>
      </c>
    </row>
  </sheetData>
  <sheetProtection/>
  <mergeCells count="1">
    <mergeCell ref="A3:O3"/>
  </mergeCells>
  <printOptions/>
  <pageMargins left="0.75" right="0.75" top="1" bottom="1" header="0.5" footer="0.5"/>
  <pageSetup horizontalDpi="600" verticalDpi="600" orientation="landscape" paperSize="9" scale="61" r:id="rId1"/>
  <headerFooter alignWithMargins="0">
    <oddHeader>&amp;R8 sz. melléklet
.../2014.(....) Egyek Önk.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30"/>
  <sheetViews>
    <sheetView view="pageLayout" workbookViewId="0" topLeftCell="A7">
      <selection activeCell="C35" sqref="C35"/>
    </sheetView>
  </sheetViews>
  <sheetFormatPr defaultColWidth="9.00390625" defaultRowHeight="12.75"/>
  <cols>
    <col min="1" max="1" width="33.25390625" style="3" customWidth="1"/>
    <col min="2" max="2" width="12.00390625" style="3" bestFit="1" customWidth="1"/>
    <col min="3" max="3" width="33.75390625" style="3" customWidth="1"/>
    <col min="4" max="4" width="15.75390625" style="148" customWidth="1"/>
    <col min="5" max="5" width="11.75390625" style="3" customWidth="1"/>
  </cols>
  <sheetData>
    <row r="1" ht="12.75">
      <c r="D1" s="147"/>
    </row>
    <row r="2" spans="1:3" ht="12.75">
      <c r="A2" s="6" t="s">
        <v>30</v>
      </c>
      <c r="B2" s="6"/>
      <c r="C2" s="6"/>
    </row>
    <row r="3" spans="1:3" ht="12.75">
      <c r="A3" s="6"/>
      <c r="B3" s="6"/>
      <c r="C3" s="6"/>
    </row>
    <row r="4" spans="1:2" ht="12.75">
      <c r="A4" s="6"/>
      <c r="B4" s="6"/>
    </row>
    <row r="5" ht="13.5" thickBot="1">
      <c r="D5" s="148" t="s">
        <v>12</v>
      </c>
    </row>
    <row r="6" spans="1:5" ht="12.75">
      <c r="A6" s="11"/>
      <c r="B6" s="14" t="s">
        <v>91</v>
      </c>
      <c r="C6" s="245"/>
      <c r="D6" s="14" t="s">
        <v>91</v>
      </c>
      <c r="E6"/>
    </row>
    <row r="7" spans="1:5" ht="12.75">
      <c r="A7" s="12" t="s">
        <v>18</v>
      </c>
      <c r="B7" s="12"/>
      <c r="C7" s="7" t="s">
        <v>19</v>
      </c>
      <c r="D7" s="12"/>
      <c r="E7"/>
    </row>
    <row r="8" spans="1:5" ht="13.5" thickBot="1">
      <c r="A8" s="13"/>
      <c r="B8" s="15" t="s">
        <v>15</v>
      </c>
      <c r="C8" s="244"/>
      <c r="D8" s="15" t="s">
        <v>15</v>
      </c>
      <c r="E8"/>
    </row>
    <row r="9" spans="1:5" ht="12.75">
      <c r="A9" s="7"/>
      <c r="B9" s="16"/>
      <c r="C9" s="7"/>
      <c r="D9" s="11"/>
      <c r="E9"/>
    </row>
    <row r="10" spans="1:5" ht="13.5" thickBot="1">
      <c r="A10" s="48" t="s">
        <v>20</v>
      </c>
      <c r="B10" s="9"/>
      <c r="C10" s="48" t="s">
        <v>1</v>
      </c>
      <c r="D10" s="9"/>
      <c r="E10"/>
    </row>
    <row r="11" spans="1:5" ht="25.5">
      <c r="A11" s="354" t="s">
        <v>174</v>
      </c>
      <c r="B11" s="339">
        <v>444983</v>
      </c>
      <c r="C11" s="343" t="s">
        <v>127</v>
      </c>
      <c r="D11" s="333">
        <v>729242</v>
      </c>
      <c r="E11"/>
    </row>
    <row r="12" spans="1:5" ht="25.5" customHeight="1">
      <c r="A12" s="355" t="s">
        <v>215</v>
      </c>
      <c r="B12" s="340">
        <v>71712</v>
      </c>
      <c r="C12" s="344" t="s">
        <v>221</v>
      </c>
      <c r="D12" s="334">
        <v>72446</v>
      </c>
      <c r="E12"/>
    </row>
    <row r="13" spans="1:7" ht="14.25" customHeight="1">
      <c r="A13" s="354" t="s">
        <v>176</v>
      </c>
      <c r="B13" s="340">
        <v>154849</v>
      </c>
      <c r="C13" s="345" t="s">
        <v>125</v>
      </c>
      <c r="D13" s="334">
        <v>26493</v>
      </c>
      <c r="E13" s="171"/>
      <c r="F13" s="1"/>
      <c r="G13" s="171"/>
    </row>
    <row r="14" spans="1:5" ht="12.75">
      <c r="A14" s="354" t="s">
        <v>177</v>
      </c>
      <c r="B14" s="340">
        <v>133492</v>
      </c>
      <c r="C14" s="337" t="s">
        <v>147</v>
      </c>
      <c r="D14" s="334">
        <v>7155</v>
      </c>
      <c r="E14"/>
    </row>
    <row r="15" spans="1:7" ht="12.75">
      <c r="A15" s="354" t="s">
        <v>218</v>
      </c>
      <c r="B15" s="547">
        <v>95509</v>
      </c>
      <c r="C15" s="344" t="s">
        <v>222</v>
      </c>
      <c r="D15" s="334">
        <v>74078</v>
      </c>
      <c r="E15"/>
      <c r="G15" s="2"/>
    </row>
    <row r="16" spans="1:5" ht="15.75" customHeight="1">
      <c r="A16" s="354" t="s">
        <v>219</v>
      </c>
      <c r="B16" s="547">
        <v>201</v>
      </c>
      <c r="C16" s="345"/>
      <c r="D16" s="334"/>
      <c r="E16"/>
    </row>
    <row r="17" spans="1:5" ht="15.75" customHeight="1" thickBot="1">
      <c r="A17" s="354" t="s">
        <v>191</v>
      </c>
      <c r="B17" s="548"/>
      <c r="C17" s="346"/>
      <c r="D17" s="349"/>
      <c r="E17"/>
    </row>
    <row r="18" spans="1:5" ht="12.75">
      <c r="A18" s="331" t="s">
        <v>21</v>
      </c>
      <c r="B18" s="549">
        <f>SUM(B11:B17)</f>
        <v>900746</v>
      </c>
      <c r="C18" s="342" t="s">
        <v>22</v>
      </c>
      <c r="D18" s="332">
        <f>SUM(D11:D17)</f>
        <v>909414</v>
      </c>
      <c r="E18"/>
    </row>
    <row r="19" spans="1:5" ht="12.75">
      <c r="A19" s="5"/>
      <c r="B19" s="550"/>
      <c r="C19" s="10"/>
      <c r="D19" s="329"/>
      <c r="E19"/>
    </row>
    <row r="20" spans="1:5" ht="13.5" thickBot="1">
      <c r="A20" s="48" t="s">
        <v>23</v>
      </c>
      <c r="B20" s="550"/>
      <c r="C20" s="249" t="s">
        <v>24</v>
      </c>
      <c r="D20" s="329"/>
      <c r="E20"/>
    </row>
    <row r="21" spans="1:5" ht="25.5">
      <c r="A21" s="336" t="s">
        <v>220</v>
      </c>
      <c r="B21" s="551">
        <v>131730</v>
      </c>
      <c r="C21" s="347" t="s">
        <v>135</v>
      </c>
      <c r="D21" s="333">
        <v>196082</v>
      </c>
      <c r="E21"/>
    </row>
    <row r="22" spans="1:5" ht="12.75">
      <c r="A22" s="337" t="s">
        <v>178</v>
      </c>
      <c r="B22" s="340">
        <v>172951</v>
      </c>
      <c r="C22" s="344" t="s">
        <v>150</v>
      </c>
      <c r="D22" s="334">
        <v>8</v>
      </c>
      <c r="E22"/>
    </row>
    <row r="23" spans="1:5" ht="12.75">
      <c r="A23" s="337" t="s">
        <v>179</v>
      </c>
      <c r="B23" s="340">
        <v>63800</v>
      </c>
      <c r="C23" s="344" t="s">
        <v>137</v>
      </c>
      <c r="D23" s="334">
        <v>1096</v>
      </c>
      <c r="E23"/>
    </row>
    <row r="24" spans="1:5" ht="15" customHeight="1">
      <c r="A24" s="337" t="s">
        <v>180</v>
      </c>
      <c r="B24" s="340">
        <v>1887</v>
      </c>
      <c r="C24" s="345" t="s">
        <v>223</v>
      </c>
      <c r="D24" s="334">
        <v>234683</v>
      </c>
      <c r="E24"/>
    </row>
    <row r="25" spans="1:5" ht="15" customHeight="1" thickBot="1">
      <c r="A25" s="338" t="s">
        <v>191</v>
      </c>
      <c r="B25" s="341">
        <v>70169</v>
      </c>
      <c r="C25" s="348" t="s">
        <v>225</v>
      </c>
      <c r="D25" s="335">
        <v>220127</v>
      </c>
      <c r="E25"/>
    </row>
    <row r="26" spans="1:5" ht="12.75">
      <c r="A26" s="331" t="s">
        <v>25</v>
      </c>
      <c r="B26" s="332">
        <f>SUM(B21:B25)</f>
        <v>440537</v>
      </c>
      <c r="C26" s="342" t="s">
        <v>26</v>
      </c>
      <c r="D26" s="332">
        <f>SUM(D21:D24)</f>
        <v>431869</v>
      </c>
      <c r="E26"/>
    </row>
    <row r="27" spans="1:5" ht="12.75">
      <c r="A27" s="5"/>
      <c r="B27" s="329"/>
      <c r="C27" s="10"/>
      <c r="D27" s="350"/>
      <c r="E27"/>
    </row>
    <row r="28" spans="1:5" ht="13.5" thickBot="1">
      <c r="A28" s="8" t="s">
        <v>27</v>
      </c>
      <c r="B28" s="330">
        <f>B18+B26</f>
        <v>1341283</v>
      </c>
      <c r="C28" s="17" t="s">
        <v>27</v>
      </c>
      <c r="D28" s="330">
        <f>D18+D26</f>
        <v>1341283</v>
      </c>
      <c r="E28"/>
    </row>
    <row r="29" ht="12.75">
      <c r="E29" s="113"/>
    </row>
    <row r="30" ht="12.75">
      <c r="E30" s="4"/>
    </row>
  </sheetData>
  <sheetProtection/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scale="69" r:id="rId1"/>
  <headerFooter alignWithMargins="0">
    <oddHeader>&amp;R10. sz. melléklet
.../2014.(...) Egyek Önk.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C1">
      <selection activeCell="N30" sqref="N30"/>
    </sheetView>
  </sheetViews>
  <sheetFormatPr defaultColWidth="9.00390625" defaultRowHeight="12.75"/>
  <cols>
    <col min="1" max="1" width="49.375" style="0" bestFit="1" customWidth="1"/>
    <col min="2" max="2" width="13.875" style="0" customWidth="1"/>
    <col min="3" max="4" width="16.375" style="0" customWidth="1"/>
    <col min="5" max="6" width="16.125" style="0" customWidth="1"/>
    <col min="7" max="7" width="15.625" style="0" customWidth="1"/>
    <col min="8" max="9" width="17.375" style="0" customWidth="1"/>
    <col min="10" max="10" width="17.875" style="0" customWidth="1"/>
  </cols>
  <sheetData>
    <row r="1" spans="1:16" ht="36.75" customHeight="1">
      <c r="A1" s="591" t="s">
        <v>115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</row>
    <row r="4" ht="13.5" thickBot="1"/>
    <row r="5" spans="1:10" ht="79.5" customHeight="1" thickBot="1">
      <c r="A5" s="589" t="s">
        <v>151</v>
      </c>
      <c r="B5" s="155" t="s">
        <v>127</v>
      </c>
      <c r="C5" s="155" t="s">
        <v>135</v>
      </c>
      <c r="D5" s="155" t="s">
        <v>149</v>
      </c>
      <c r="E5" s="155" t="s">
        <v>125</v>
      </c>
      <c r="F5" s="155" t="s">
        <v>150</v>
      </c>
      <c r="G5" s="155" t="s">
        <v>147</v>
      </c>
      <c r="H5" s="155" t="s">
        <v>137</v>
      </c>
      <c r="I5" s="155" t="s">
        <v>145</v>
      </c>
      <c r="J5" s="156" t="s">
        <v>14</v>
      </c>
    </row>
    <row r="6" spans="1:10" ht="25.5" customHeight="1" thickBot="1">
      <c r="A6" s="590"/>
      <c r="B6" s="187" t="s">
        <v>101</v>
      </c>
      <c r="C6" s="187" t="s">
        <v>101</v>
      </c>
      <c r="D6" s="187" t="s">
        <v>101</v>
      </c>
      <c r="E6" s="187" t="s">
        <v>101</v>
      </c>
      <c r="F6" s="187" t="s">
        <v>101</v>
      </c>
      <c r="G6" s="187" t="s">
        <v>101</v>
      </c>
      <c r="H6" s="187" t="s">
        <v>101</v>
      </c>
      <c r="I6" s="187" t="s">
        <v>101</v>
      </c>
      <c r="J6" s="187" t="s">
        <v>101</v>
      </c>
    </row>
    <row r="7" spans="1:10" ht="12.75">
      <c r="A7" s="153" t="s">
        <v>152</v>
      </c>
      <c r="B7" s="149"/>
      <c r="C7" s="149">
        <v>9</v>
      </c>
      <c r="D7" s="149"/>
      <c r="E7" s="149"/>
      <c r="F7" s="149"/>
      <c r="G7" s="149"/>
      <c r="H7" s="149">
        <v>1080</v>
      </c>
      <c r="I7" s="227">
        <v>5071</v>
      </c>
      <c r="J7" s="188">
        <f aca="true" t="shared" si="0" ref="J7:J27">SUM(B7:I7)</f>
        <v>6160</v>
      </c>
    </row>
    <row r="8" spans="1:10" ht="12.75">
      <c r="A8" s="153" t="s">
        <v>229</v>
      </c>
      <c r="B8" s="149"/>
      <c r="C8" s="149"/>
      <c r="D8" s="149"/>
      <c r="E8" s="149"/>
      <c r="F8" s="149"/>
      <c r="G8" s="149"/>
      <c r="H8" s="149"/>
      <c r="I8" s="227">
        <v>2324</v>
      </c>
      <c r="J8" s="188">
        <f t="shared" si="0"/>
        <v>2324</v>
      </c>
    </row>
    <row r="9" spans="1:10" ht="12.75">
      <c r="A9" s="153" t="s">
        <v>153</v>
      </c>
      <c r="B9" s="149"/>
      <c r="C9" s="149">
        <v>77350</v>
      </c>
      <c r="D9" s="149"/>
      <c r="E9" s="149"/>
      <c r="F9" s="149"/>
      <c r="G9" s="149"/>
      <c r="H9" s="149"/>
      <c r="I9" s="227">
        <v>1657</v>
      </c>
      <c r="J9" s="188">
        <f t="shared" si="0"/>
        <v>79007</v>
      </c>
    </row>
    <row r="10" spans="1:10" ht="21.75">
      <c r="A10" s="288" t="s">
        <v>166</v>
      </c>
      <c r="B10" s="149"/>
      <c r="C10" s="149"/>
      <c r="D10" s="149"/>
      <c r="E10" s="149">
        <v>113</v>
      </c>
      <c r="F10" s="149"/>
      <c r="G10" s="149"/>
      <c r="H10" s="149"/>
      <c r="I10" s="227"/>
      <c r="J10" s="188">
        <f t="shared" si="0"/>
        <v>113</v>
      </c>
    </row>
    <row r="11" spans="1:10" ht="12.75">
      <c r="A11" s="233" t="s">
        <v>154</v>
      </c>
      <c r="B11" s="149"/>
      <c r="C11" s="149"/>
      <c r="D11" s="149"/>
      <c r="E11" s="149">
        <v>3424</v>
      </c>
      <c r="F11" s="149"/>
      <c r="G11" s="149"/>
      <c r="H11" s="149"/>
      <c r="I11" s="227"/>
      <c r="J11" s="188">
        <f t="shared" si="0"/>
        <v>3424</v>
      </c>
    </row>
    <row r="12" spans="1:10" ht="21.75">
      <c r="A12" s="288" t="s">
        <v>155</v>
      </c>
      <c r="B12" s="149"/>
      <c r="C12" s="149"/>
      <c r="D12" s="149"/>
      <c r="E12" s="149">
        <v>9599</v>
      </c>
      <c r="F12" s="149"/>
      <c r="G12" s="149"/>
      <c r="H12" s="149"/>
      <c r="I12" s="227">
        <v>1633</v>
      </c>
      <c r="J12" s="188">
        <f t="shared" si="0"/>
        <v>11232</v>
      </c>
    </row>
    <row r="13" spans="1:10" ht="12.75">
      <c r="A13" s="385" t="s">
        <v>156</v>
      </c>
      <c r="B13" s="149">
        <v>5065</v>
      </c>
      <c r="C13" s="149">
        <v>21093</v>
      </c>
      <c r="D13" s="149"/>
      <c r="E13" s="149">
        <v>3349</v>
      </c>
      <c r="F13" s="149"/>
      <c r="G13" s="149">
        <v>4880</v>
      </c>
      <c r="H13" s="149">
        <v>16</v>
      </c>
      <c r="I13" s="227">
        <v>175</v>
      </c>
      <c r="J13" s="188">
        <f t="shared" si="0"/>
        <v>34578</v>
      </c>
    </row>
    <row r="14" spans="1:10" s="90" customFormat="1" ht="12.75">
      <c r="A14" s="154" t="s">
        <v>199</v>
      </c>
      <c r="B14" s="200">
        <v>3846</v>
      </c>
      <c r="C14" s="200"/>
      <c r="D14" s="199"/>
      <c r="E14" s="200">
        <v>2016</v>
      </c>
      <c r="F14" s="230"/>
      <c r="G14" s="199"/>
      <c r="H14" s="289"/>
      <c r="I14" s="295"/>
      <c r="J14" s="291">
        <f>SUM(B14:I14)</f>
        <v>5862</v>
      </c>
    </row>
    <row r="15" spans="1:10" ht="12.75">
      <c r="A15" s="153" t="s">
        <v>157</v>
      </c>
      <c r="B15" s="149">
        <v>324353</v>
      </c>
      <c r="C15" s="149">
        <v>52720</v>
      </c>
      <c r="D15" s="149"/>
      <c r="E15" s="149">
        <v>547</v>
      </c>
      <c r="F15" s="149"/>
      <c r="G15" s="150"/>
      <c r="H15" s="150"/>
      <c r="I15" s="228"/>
      <c r="J15" s="188">
        <f t="shared" si="0"/>
        <v>377620</v>
      </c>
    </row>
    <row r="16" spans="1:10" ht="21.75">
      <c r="A16" s="288" t="s">
        <v>158</v>
      </c>
      <c r="B16" s="149"/>
      <c r="C16" s="149"/>
      <c r="D16" s="149">
        <v>72446</v>
      </c>
      <c r="E16" s="149"/>
      <c r="F16" s="149"/>
      <c r="G16" s="149"/>
      <c r="H16" s="149"/>
      <c r="I16" s="227">
        <v>2024</v>
      </c>
      <c r="J16" s="188">
        <f t="shared" si="0"/>
        <v>74470</v>
      </c>
    </row>
    <row r="17" spans="1:10" ht="12.75">
      <c r="A17" s="153" t="s">
        <v>159</v>
      </c>
      <c r="B17" s="108"/>
      <c r="C17" s="108"/>
      <c r="D17" s="151"/>
      <c r="E17" s="108"/>
      <c r="F17" s="229"/>
      <c r="G17" s="189"/>
      <c r="H17" s="151"/>
      <c r="I17" s="294">
        <v>220127</v>
      </c>
      <c r="J17" s="188">
        <f t="shared" si="0"/>
        <v>220127</v>
      </c>
    </row>
    <row r="18" spans="1:10" ht="12.75">
      <c r="A18" s="153" t="s">
        <v>160</v>
      </c>
      <c r="B18" s="108"/>
      <c r="C18" s="151"/>
      <c r="D18" s="151"/>
      <c r="E18" s="108"/>
      <c r="F18" s="229"/>
      <c r="G18" s="151"/>
      <c r="H18" s="151"/>
      <c r="I18" s="294">
        <v>6157</v>
      </c>
      <c r="J18" s="188">
        <f t="shared" si="0"/>
        <v>6157</v>
      </c>
    </row>
    <row r="19" spans="1:10" ht="12.75">
      <c r="A19" s="560" t="s">
        <v>233</v>
      </c>
      <c r="B19" s="200">
        <v>4553</v>
      </c>
      <c r="C19" s="199"/>
      <c r="D19" s="199"/>
      <c r="E19" s="200"/>
      <c r="F19" s="230"/>
      <c r="G19" s="199"/>
      <c r="H19" s="289"/>
      <c r="I19" s="562"/>
      <c r="J19" s="188"/>
    </row>
    <row r="20" spans="1:10" ht="12.75">
      <c r="A20" s="384" t="s">
        <v>161</v>
      </c>
      <c r="B20" s="200"/>
      <c r="C20" s="200">
        <v>1335</v>
      </c>
      <c r="D20" s="199"/>
      <c r="E20" s="200"/>
      <c r="F20" s="230"/>
      <c r="G20" s="199"/>
      <c r="H20" s="289"/>
      <c r="I20" s="295"/>
      <c r="J20" s="188">
        <f t="shared" si="0"/>
        <v>1335</v>
      </c>
    </row>
    <row r="21" spans="1:10" s="194" customFormat="1" ht="12.75">
      <c r="A21" s="154" t="s">
        <v>230</v>
      </c>
      <c r="B21" s="200"/>
      <c r="C21" s="200"/>
      <c r="D21" s="199"/>
      <c r="E21" s="200"/>
      <c r="F21" s="230"/>
      <c r="G21" s="199">
        <v>925</v>
      </c>
      <c r="H21" s="289"/>
      <c r="I21" s="295"/>
      <c r="J21" s="188">
        <f t="shared" si="0"/>
        <v>925</v>
      </c>
    </row>
    <row r="22" spans="1:10" ht="12.75">
      <c r="A22" s="154" t="s">
        <v>162</v>
      </c>
      <c r="B22" s="200">
        <v>131521</v>
      </c>
      <c r="C22" s="200">
        <v>14503</v>
      </c>
      <c r="D22" s="199"/>
      <c r="E22" s="200">
        <v>2034</v>
      </c>
      <c r="F22" s="230"/>
      <c r="G22" s="199"/>
      <c r="H22" s="289"/>
      <c r="I22" s="295">
        <v>12011</v>
      </c>
      <c r="J22" s="188">
        <f t="shared" si="0"/>
        <v>160069</v>
      </c>
    </row>
    <row r="23" spans="1:10" ht="12.75">
      <c r="A23" s="154" t="s">
        <v>163</v>
      </c>
      <c r="B23" s="200">
        <v>242408</v>
      </c>
      <c r="C23" s="200">
        <v>29072</v>
      </c>
      <c r="D23" s="199"/>
      <c r="E23" s="200">
        <v>75</v>
      </c>
      <c r="F23" s="230"/>
      <c r="G23" s="199"/>
      <c r="H23" s="289"/>
      <c r="I23" s="295">
        <v>53001</v>
      </c>
      <c r="J23" s="188">
        <f t="shared" si="0"/>
        <v>324556</v>
      </c>
    </row>
    <row r="24" spans="1:10" ht="12.75">
      <c r="A24" s="154" t="s">
        <v>227</v>
      </c>
      <c r="B24" s="200"/>
      <c r="C24" s="200"/>
      <c r="D24" s="199"/>
      <c r="E24" s="200"/>
      <c r="F24" s="230"/>
      <c r="G24" s="199"/>
      <c r="H24" s="289"/>
      <c r="I24" s="295">
        <v>500</v>
      </c>
      <c r="J24" s="188">
        <f t="shared" si="0"/>
        <v>500</v>
      </c>
    </row>
    <row r="25" spans="1:10" ht="12.75">
      <c r="A25" s="154" t="s">
        <v>164</v>
      </c>
      <c r="B25" s="386">
        <v>4802</v>
      </c>
      <c r="C25" s="200"/>
      <c r="D25" s="199"/>
      <c r="E25" s="200">
        <v>17</v>
      </c>
      <c r="F25" s="230"/>
      <c r="G25" s="199"/>
      <c r="H25" s="289"/>
      <c r="I25" s="295">
        <v>2500</v>
      </c>
      <c r="J25" s="188">
        <f t="shared" si="0"/>
        <v>7319</v>
      </c>
    </row>
    <row r="26" spans="1:10" ht="13.5" thickBot="1">
      <c r="A26" s="384" t="s">
        <v>165</v>
      </c>
      <c r="B26" s="232"/>
      <c r="C26" s="152"/>
      <c r="D26" s="152"/>
      <c r="E26" s="232">
        <v>1000</v>
      </c>
      <c r="F26" s="231"/>
      <c r="G26" s="190"/>
      <c r="H26" s="290"/>
      <c r="I26" s="295">
        <v>1581</v>
      </c>
      <c r="J26" s="188">
        <f t="shared" si="0"/>
        <v>2581</v>
      </c>
    </row>
    <row r="27" spans="1:10" ht="13.5" thickBot="1">
      <c r="A27" s="191" t="s">
        <v>14</v>
      </c>
      <c r="B27" s="192">
        <f aca="true" t="shared" si="1" ref="B27:I27">SUM(B7:B26)</f>
        <v>716548</v>
      </c>
      <c r="C27" s="193">
        <f t="shared" si="1"/>
        <v>196082</v>
      </c>
      <c r="D27" s="192">
        <f t="shared" si="1"/>
        <v>72446</v>
      </c>
      <c r="E27" s="193">
        <f t="shared" si="1"/>
        <v>22174</v>
      </c>
      <c r="F27" s="193">
        <f t="shared" si="1"/>
        <v>0</v>
      </c>
      <c r="G27" s="192">
        <f t="shared" si="1"/>
        <v>5805</v>
      </c>
      <c r="H27" s="193">
        <f t="shared" si="1"/>
        <v>1096</v>
      </c>
      <c r="I27" s="292">
        <f t="shared" si="1"/>
        <v>308761</v>
      </c>
      <c r="J27" s="86">
        <f t="shared" si="0"/>
        <v>1322912</v>
      </c>
    </row>
  </sheetData>
  <sheetProtection/>
  <mergeCells count="2">
    <mergeCell ref="A5:A6"/>
    <mergeCell ref="A1:P1"/>
  </mergeCells>
  <printOptions/>
  <pageMargins left="0.75" right="0.75" top="1" bottom="1" header="0.5" footer="0.5"/>
  <pageSetup horizontalDpi="600" verticalDpi="600" orientation="landscape" paperSize="9" scale="64" r:id="rId1"/>
  <headerFooter alignWithMargins="0">
    <oddHeader>&amp;R2/1)a sz. melléklete
...../2014. (......) Egyek Önk.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view="pageLayout" workbookViewId="0" topLeftCell="C3">
      <selection activeCell="G12" sqref="G12"/>
    </sheetView>
  </sheetViews>
  <sheetFormatPr defaultColWidth="9.00390625" defaultRowHeight="12.75"/>
  <cols>
    <col min="1" max="1" width="49.375" style="0" bestFit="1" customWidth="1"/>
    <col min="2" max="2" width="12.625" style="0" customWidth="1"/>
    <col min="3" max="3" width="14.25390625" style="0" customWidth="1"/>
    <col min="4" max="4" width="16.375" style="0" customWidth="1"/>
    <col min="5" max="6" width="16.125" style="0" customWidth="1"/>
    <col min="7" max="7" width="15.625" style="0" customWidth="1"/>
    <col min="8" max="9" width="17.375" style="0" customWidth="1"/>
    <col min="10" max="10" width="17.875" style="0" customWidth="1"/>
  </cols>
  <sheetData>
    <row r="1" spans="1:10" ht="15.75" customHeight="1">
      <c r="A1" s="588" t="s">
        <v>114</v>
      </c>
      <c r="B1" s="588"/>
      <c r="C1" s="588"/>
      <c r="D1" s="588"/>
      <c r="E1" s="588"/>
      <c r="F1" s="588"/>
      <c r="G1" s="588"/>
      <c r="H1" s="588"/>
      <c r="I1" s="588"/>
      <c r="J1" s="588"/>
    </row>
    <row r="2" spans="1:10" ht="12.75">
      <c r="A2" s="588"/>
      <c r="B2" s="588"/>
      <c r="C2" s="588"/>
      <c r="D2" s="588"/>
      <c r="E2" s="588"/>
      <c r="F2" s="588"/>
      <c r="G2" s="588"/>
      <c r="H2" s="588"/>
      <c r="I2" s="588"/>
      <c r="J2" s="588"/>
    </row>
    <row r="5" ht="13.5" thickBot="1"/>
    <row r="6" spans="1:10" ht="90.75" customHeight="1" thickBot="1">
      <c r="A6" s="589" t="s">
        <v>151</v>
      </c>
      <c r="B6" s="155" t="s">
        <v>127</v>
      </c>
      <c r="C6" s="155" t="s">
        <v>135</v>
      </c>
      <c r="D6" s="155" t="s">
        <v>149</v>
      </c>
      <c r="E6" s="155" t="s">
        <v>125</v>
      </c>
      <c r="F6" s="155" t="s">
        <v>150</v>
      </c>
      <c r="G6" s="155" t="s">
        <v>147</v>
      </c>
      <c r="H6" s="155" t="s">
        <v>137</v>
      </c>
      <c r="I6" s="155" t="s">
        <v>145</v>
      </c>
      <c r="J6" s="156" t="s">
        <v>14</v>
      </c>
    </row>
    <row r="7" spans="1:10" ht="25.5" customHeight="1" thickBot="1">
      <c r="A7" s="590"/>
      <c r="B7" s="187" t="s">
        <v>101</v>
      </c>
      <c r="C7" s="187" t="s">
        <v>101</v>
      </c>
      <c r="D7" s="187" t="s">
        <v>101</v>
      </c>
      <c r="E7" s="187" t="s">
        <v>101</v>
      </c>
      <c r="F7" s="187" t="s">
        <v>101</v>
      </c>
      <c r="G7" s="187" t="s">
        <v>101</v>
      </c>
      <c r="H7" s="187" t="s">
        <v>101</v>
      </c>
      <c r="I7" s="187" t="s">
        <v>101</v>
      </c>
      <c r="J7" s="187" t="s">
        <v>101</v>
      </c>
    </row>
    <row r="8" spans="1:10" ht="12.75">
      <c r="A8" s="385" t="s">
        <v>156</v>
      </c>
      <c r="B8" s="149">
        <v>944</v>
      </c>
      <c r="C8" s="149"/>
      <c r="D8" s="149"/>
      <c r="E8" s="149"/>
      <c r="F8" s="149"/>
      <c r="G8" s="149"/>
      <c r="H8" s="149"/>
      <c r="I8" s="227"/>
      <c r="J8" s="188">
        <f aca="true" t="shared" si="0" ref="J8:J13">SUM(B8:I8)</f>
        <v>944</v>
      </c>
    </row>
    <row r="9" spans="1:10" s="90" customFormat="1" ht="12.75">
      <c r="A9" s="153" t="s">
        <v>157</v>
      </c>
      <c r="B9" s="149">
        <v>2500</v>
      </c>
      <c r="C9" s="149"/>
      <c r="D9" s="149"/>
      <c r="E9" s="150"/>
      <c r="F9" s="149"/>
      <c r="G9" s="150"/>
      <c r="H9" s="150"/>
      <c r="I9" s="228"/>
      <c r="J9" s="188">
        <f t="shared" si="0"/>
        <v>2500</v>
      </c>
    </row>
    <row r="10" spans="1:10" ht="12.75">
      <c r="A10" s="384" t="s">
        <v>161</v>
      </c>
      <c r="B10" s="200"/>
      <c r="C10" s="200"/>
      <c r="D10" s="199"/>
      <c r="E10" s="200">
        <v>31</v>
      </c>
      <c r="F10" s="230"/>
      <c r="G10" s="199"/>
      <c r="H10" s="289"/>
      <c r="I10" s="295"/>
      <c r="J10" s="291">
        <f t="shared" si="0"/>
        <v>31</v>
      </c>
    </row>
    <row r="11" spans="1:10" ht="12.75">
      <c r="A11" s="384" t="s">
        <v>226</v>
      </c>
      <c r="B11" s="200">
        <v>4190</v>
      </c>
      <c r="C11" s="200"/>
      <c r="D11" s="199"/>
      <c r="E11" s="200">
        <v>701</v>
      </c>
      <c r="F11" s="230"/>
      <c r="G11" s="199"/>
      <c r="H11" s="289"/>
      <c r="I11" s="295"/>
      <c r="J11" s="291">
        <f t="shared" si="0"/>
        <v>4891</v>
      </c>
    </row>
    <row r="12" spans="1:10" ht="13.5" thickBot="1">
      <c r="A12" s="154" t="s">
        <v>164</v>
      </c>
      <c r="B12" s="200">
        <v>80</v>
      </c>
      <c r="C12" s="200"/>
      <c r="D12" s="199"/>
      <c r="E12" s="200">
        <v>314</v>
      </c>
      <c r="F12" s="230"/>
      <c r="G12" s="563">
        <v>1350</v>
      </c>
      <c r="H12" s="289"/>
      <c r="I12" s="295"/>
      <c r="J12" s="291">
        <f t="shared" si="0"/>
        <v>1744</v>
      </c>
    </row>
    <row r="13" spans="1:10" ht="13.5" thickBot="1">
      <c r="A13" s="191" t="s">
        <v>14</v>
      </c>
      <c r="B13" s="192">
        <f aca="true" t="shared" si="1" ref="B13:I13">SUM(B8:B12)</f>
        <v>7714</v>
      </c>
      <c r="C13" s="193">
        <f t="shared" si="1"/>
        <v>0</v>
      </c>
      <c r="D13" s="192">
        <f t="shared" si="1"/>
        <v>0</v>
      </c>
      <c r="E13" s="193">
        <f t="shared" si="1"/>
        <v>1046</v>
      </c>
      <c r="F13" s="193">
        <f t="shared" si="1"/>
        <v>0</v>
      </c>
      <c r="G13" s="192">
        <f t="shared" si="1"/>
        <v>1350</v>
      </c>
      <c r="H13" s="193">
        <f t="shared" si="1"/>
        <v>0</v>
      </c>
      <c r="I13" s="292">
        <f t="shared" si="1"/>
        <v>0</v>
      </c>
      <c r="J13" s="86">
        <f t="shared" si="0"/>
        <v>10110</v>
      </c>
    </row>
  </sheetData>
  <sheetProtection/>
  <mergeCells count="2">
    <mergeCell ref="A1:J2"/>
    <mergeCell ref="A6:A7"/>
  </mergeCells>
  <printOptions/>
  <pageMargins left="0.75" right="0.75" top="1" bottom="1" header="0.5" footer="0.5"/>
  <pageSetup horizontalDpi="600" verticalDpi="600" orientation="landscape" paperSize="9" scale="64" r:id="rId1"/>
  <headerFooter alignWithMargins="0">
    <oddHeader>&amp;R2/1)b sz. melléklete
...../2014. (......) Egyek Önk.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view="pageLayout" workbookViewId="0" topLeftCell="B7">
      <selection activeCell="E13" sqref="E13:H13"/>
    </sheetView>
  </sheetViews>
  <sheetFormatPr defaultColWidth="9.00390625" defaultRowHeight="12.75"/>
  <cols>
    <col min="1" max="1" width="49.25390625" style="0" customWidth="1"/>
    <col min="2" max="4" width="20.25390625" style="0" customWidth="1"/>
    <col min="5" max="5" width="12.25390625" style="0" customWidth="1"/>
    <col min="9" max="10" width="10.00390625" style="0" bestFit="1" customWidth="1"/>
  </cols>
  <sheetData>
    <row r="1" spans="1:5" ht="15.75" customHeight="1">
      <c r="A1" s="588" t="s">
        <v>113</v>
      </c>
      <c r="B1" s="588"/>
      <c r="C1" s="588"/>
      <c r="D1" s="588"/>
      <c r="E1" s="588"/>
    </row>
    <row r="2" spans="1:5" ht="15.75" customHeight="1">
      <c r="A2" s="588"/>
      <c r="B2" s="588"/>
      <c r="C2" s="588"/>
      <c r="D2" s="588"/>
      <c r="E2" s="588"/>
    </row>
    <row r="5" ht="13.5" thickBot="1"/>
    <row r="6" spans="1:10" ht="90" thickBot="1">
      <c r="A6" s="589" t="s">
        <v>151</v>
      </c>
      <c r="B6" s="155" t="s">
        <v>127</v>
      </c>
      <c r="C6" s="155" t="s">
        <v>135</v>
      </c>
      <c r="D6" s="155" t="s">
        <v>149</v>
      </c>
      <c r="E6" s="155" t="s">
        <v>125</v>
      </c>
      <c r="F6" s="155" t="s">
        <v>150</v>
      </c>
      <c r="G6" s="155" t="s">
        <v>147</v>
      </c>
      <c r="H6" s="155" t="s">
        <v>137</v>
      </c>
      <c r="I6" s="155" t="s">
        <v>145</v>
      </c>
      <c r="J6" s="156" t="s">
        <v>14</v>
      </c>
    </row>
    <row r="7" spans="1:10" ht="13.5" thickBot="1">
      <c r="A7" s="590"/>
      <c r="B7" s="187" t="s">
        <v>101</v>
      </c>
      <c r="C7" s="187" t="s">
        <v>101</v>
      </c>
      <c r="D7" s="187" t="s">
        <v>101</v>
      </c>
      <c r="E7" s="187" t="s">
        <v>101</v>
      </c>
      <c r="F7" s="187" t="s">
        <v>101</v>
      </c>
      <c r="G7" s="187" t="s">
        <v>101</v>
      </c>
      <c r="H7" s="187" t="s">
        <v>101</v>
      </c>
      <c r="I7" s="187" t="s">
        <v>101</v>
      </c>
      <c r="J7" s="187" t="s">
        <v>101</v>
      </c>
    </row>
    <row r="8" spans="1:10" ht="23.25" customHeight="1" thickBot="1">
      <c r="A8" s="387" t="s">
        <v>166</v>
      </c>
      <c r="B8" s="389"/>
      <c r="C8" s="389"/>
      <c r="D8" s="389"/>
      <c r="E8" s="389">
        <v>2502</v>
      </c>
      <c r="F8" s="389">
        <v>8</v>
      </c>
      <c r="G8" s="389"/>
      <c r="H8" s="389"/>
      <c r="I8" s="389">
        <v>86468</v>
      </c>
      <c r="J8" s="86">
        <f aca="true" t="shared" si="0" ref="J8:J13">SUM(B8:I8)</f>
        <v>88978</v>
      </c>
    </row>
    <row r="9" spans="1:10" ht="23.25" customHeight="1" thickBot="1">
      <c r="A9" s="388" t="s">
        <v>167</v>
      </c>
      <c r="B9" s="149"/>
      <c r="C9" s="149"/>
      <c r="D9" s="149"/>
      <c r="E9" s="149"/>
      <c r="F9" s="149"/>
      <c r="G9" s="149"/>
      <c r="H9" s="149"/>
      <c r="I9" s="149">
        <v>6206</v>
      </c>
      <c r="J9" s="86">
        <f t="shared" si="0"/>
        <v>6206</v>
      </c>
    </row>
    <row r="10" spans="1:10" ht="41.25" customHeight="1" thickBot="1">
      <c r="A10" s="388" t="s">
        <v>231</v>
      </c>
      <c r="B10" s="149">
        <v>1131</v>
      </c>
      <c r="C10" s="149"/>
      <c r="D10" s="149"/>
      <c r="E10" s="149"/>
      <c r="F10" s="149"/>
      <c r="G10" s="149"/>
      <c r="H10" s="149"/>
      <c r="I10" s="149"/>
      <c r="J10" s="86">
        <f t="shared" si="0"/>
        <v>1131</v>
      </c>
    </row>
    <row r="11" spans="1:10" ht="41.25" customHeight="1" thickBot="1">
      <c r="A11" s="388" t="s">
        <v>232</v>
      </c>
      <c r="B11" s="564">
        <v>1131</v>
      </c>
      <c r="C11" s="564"/>
      <c r="D11" s="564"/>
      <c r="E11" s="564"/>
      <c r="F11" s="564"/>
      <c r="G11" s="564"/>
      <c r="H11" s="564"/>
      <c r="I11" s="564"/>
      <c r="J11" s="86">
        <f t="shared" si="0"/>
        <v>1131</v>
      </c>
    </row>
    <row r="12" spans="1:10" ht="39" customHeight="1" thickBot="1">
      <c r="A12" s="388" t="s">
        <v>359</v>
      </c>
      <c r="B12" s="390">
        <v>111</v>
      </c>
      <c r="C12" s="390"/>
      <c r="D12" s="390"/>
      <c r="E12" s="390"/>
      <c r="F12" s="390"/>
      <c r="G12" s="390"/>
      <c r="H12" s="390"/>
      <c r="I12" s="390"/>
      <c r="J12" s="86">
        <f t="shared" si="0"/>
        <v>111</v>
      </c>
    </row>
    <row r="13" spans="1:10" ht="13.5" thickBot="1">
      <c r="A13" s="191" t="s">
        <v>14</v>
      </c>
      <c r="B13" s="193">
        <f>SUM(B8:B12)</f>
        <v>2373</v>
      </c>
      <c r="C13" s="193">
        <f aca="true" t="shared" si="1" ref="C13:I13">SUM(C8:C12)</f>
        <v>0</v>
      </c>
      <c r="D13" s="193">
        <f t="shared" si="1"/>
        <v>0</v>
      </c>
      <c r="E13" s="193">
        <f t="shared" si="1"/>
        <v>2502</v>
      </c>
      <c r="F13" s="193">
        <f t="shared" si="1"/>
        <v>8</v>
      </c>
      <c r="G13" s="193">
        <f t="shared" si="1"/>
        <v>0</v>
      </c>
      <c r="H13" s="193">
        <f t="shared" si="1"/>
        <v>0</v>
      </c>
      <c r="I13" s="193">
        <f t="shared" si="1"/>
        <v>92674</v>
      </c>
      <c r="J13" s="86">
        <f t="shared" si="0"/>
        <v>97557</v>
      </c>
    </row>
  </sheetData>
  <sheetProtection/>
  <mergeCells count="2">
    <mergeCell ref="A6:A7"/>
    <mergeCell ref="A1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  <headerFooter scaleWithDoc="0" alignWithMargins="0">
    <oddHeader>&amp;R2/2.sz. melléklete
...../2014. (......) Egyek Önk.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view="pageLayout" workbookViewId="0" topLeftCell="C2">
      <selection activeCell="J10" sqref="J10:J11"/>
    </sheetView>
  </sheetViews>
  <sheetFormatPr defaultColWidth="9.00390625" defaultRowHeight="12.75"/>
  <cols>
    <col min="1" max="1" width="44.00390625" style="0" customWidth="1"/>
    <col min="2" max="4" width="20.25390625" style="0" customWidth="1"/>
    <col min="5" max="5" width="12.25390625" style="0" customWidth="1"/>
    <col min="6" max="6" width="13.75390625" style="0" customWidth="1"/>
    <col min="7" max="7" width="15.00390625" style="0" customWidth="1"/>
    <col min="8" max="8" width="16.375" style="0" customWidth="1"/>
    <col min="9" max="9" width="15.00390625" style="0" customWidth="1"/>
    <col min="10" max="10" width="10.00390625" style="0" bestFit="1" customWidth="1"/>
  </cols>
  <sheetData>
    <row r="1" spans="1:5" ht="15.75" customHeight="1">
      <c r="A1" s="588" t="s">
        <v>112</v>
      </c>
      <c r="B1" s="588"/>
      <c r="C1" s="588"/>
      <c r="D1" s="588"/>
      <c r="E1" s="588"/>
    </row>
    <row r="2" spans="1:5" ht="15.75" customHeight="1">
      <c r="A2" s="588"/>
      <c r="B2" s="588"/>
      <c r="C2" s="588"/>
      <c r="D2" s="588"/>
      <c r="E2" s="588"/>
    </row>
    <row r="5" ht="13.5" thickBot="1"/>
    <row r="6" spans="1:10" ht="51.75" thickBot="1">
      <c r="A6" s="589" t="s">
        <v>151</v>
      </c>
      <c r="B6" s="155" t="s">
        <v>127</v>
      </c>
      <c r="C6" s="155" t="s">
        <v>135</v>
      </c>
      <c r="D6" s="155" t="s">
        <v>149</v>
      </c>
      <c r="E6" s="155" t="s">
        <v>125</v>
      </c>
      <c r="F6" s="155" t="s">
        <v>150</v>
      </c>
      <c r="G6" s="155" t="s">
        <v>147</v>
      </c>
      <c r="H6" s="155" t="s">
        <v>137</v>
      </c>
      <c r="I6" s="155" t="s">
        <v>145</v>
      </c>
      <c r="J6" s="156" t="s">
        <v>14</v>
      </c>
    </row>
    <row r="7" spans="1:10" ht="13.5" thickBot="1">
      <c r="A7" s="590"/>
      <c r="B7" s="187" t="s">
        <v>101</v>
      </c>
      <c r="C7" s="187" t="s">
        <v>101</v>
      </c>
      <c r="D7" s="187" t="s">
        <v>101</v>
      </c>
      <c r="E7" s="187" t="s">
        <v>101</v>
      </c>
      <c r="F7" s="187" t="s">
        <v>101</v>
      </c>
      <c r="G7" s="187" t="s">
        <v>101</v>
      </c>
      <c r="H7" s="187" t="s">
        <v>101</v>
      </c>
      <c r="I7" s="187" t="s">
        <v>101</v>
      </c>
      <c r="J7" s="187" t="s">
        <v>101</v>
      </c>
    </row>
    <row r="8" spans="1:10" ht="23.25" customHeight="1" thickBot="1">
      <c r="A8" s="387" t="s">
        <v>166</v>
      </c>
      <c r="B8" s="389"/>
      <c r="C8" s="389"/>
      <c r="D8" s="391"/>
      <c r="E8" s="389">
        <v>2502</v>
      </c>
      <c r="F8" s="391">
        <v>8</v>
      </c>
      <c r="G8" s="389"/>
      <c r="H8" s="391"/>
      <c r="I8" s="389">
        <v>86468</v>
      </c>
      <c r="J8" s="86">
        <f aca="true" t="shared" si="0" ref="J8:J13">SUM(B8:I8)</f>
        <v>88978</v>
      </c>
    </row>
    <row r="9" spans="1:10" ht="23.25" customHeight="1" thickBot="1">
      <c r="A9" s="388" t="s">
        <v>167</v>
      </c>
      <c r="B9" s="149"/>
      <c r="C9" s="149"/>
      <c r="D9" s="392"/>
      <c r="E9" s="149"/>
      <c r="F9" s="392"/>
      <c r="G9" s="149"/>
      <c r="H9" s="392"/>
      <c r="I9" s="149">
        <v>6206</v>
      </c>
      <c r="J9" s="86">
        <f t="shared" si="0"/>
        <v>6206</v>
      </c>
    </row>
    <row r="10" spans="1:10" ht="45" customHeight="1" thickBot="1">
      <c r="A10" s="388" t="s">
        <v>231</v>
      </c>
      <c r="B10" s="149">
        <v>1131</v>
      </c>
      <c r="C10" s="149"/>
      <c r="D10" s="392"/>
      <c r="E10" s="149"/>
      <c r="F10" s="392"/>
      <c r="G10" s="149"/>
      <c r="H10" s="392"/>
      <c r="I10" s="149"/>
      <c r="J10" s="86">
        <f t="shared" si="0"/>
        <v>1131</v>
      </c>
    </row>
    <row r="11" spans="1:10" ht="45" customHeight="1" thickBot="1">
      <c r="A11" s="388" t="s">
        <v>232</v>
      </c>
      <c r="B11" s="564">
        <v>1131</v>
      </c>
      <c r="C11" s="564"/>
      <c r="D11" s="393"/>
      <c r="E11" s="564"/>
      <c r="F11" s="393"/>
      <c r="G11" s="564"/>
      <c r="H11" s="393"/>
      <c r="I11" s="564"/>
      <c r="J11" s="86">
        <f t="shared" si="0"/>
        <v>1131</v>
      </c>
    </row>
    <row r="12" spans="1:10" ht="38.25" customHeight="1" thickBot="1">
      <c r="A12" s="388" t="s">
        <v>360</v>
      </c>
      <c r="B12" s="390">
        <v>111</v>
      </c>
      <c r="C12" s="390"/>
      <c r="D12" s="393"/>
      <c r="E12" s="390"/>
      <c r="F12" s="393"/>
      <c r="G12" s="390"/>
      <c r="H12" s="393"/>
      <c r="I12" s="390"/>
      <c r="J12" s="86">
        <f t="shared" si="0"/>
        <v>111</v>
      </c>
    </row>
    <row r="13" spans="1:10" ht="13.5" thickBot="1">
      <c r="A13" s="191" t="s">
        <v>14</v>
      </c>
      <c r="B13" s="193">
        <f>SUM(B8:B12)</f>
        <v>2373</v>
      </c>
      <c r="C13" s="193">
        <f aca="true" t="shared" si="1" ref="C13:I13">SUM(C8:C12)</f>
        <v>0</v>
      </c>
      <c r="D13" s="193">
        <f t="shared" si="1"/>
        <v>0</v>
      </c>
      <c r="E13" s="193">
        <f t="shared" si="1"/>
        <v>2502</v>
      </c>
      <c r="F13" s="193">
        <f t="shared" si="1"/>
        <v>8</v>
      </c>
      <c r="G13" s="193">
        <f t="shared" si="1"/>
        <v>0</v>
      </c>
      <c r="H13" s="193">
        <f t="shared" si="1"/>
        <v>0</v>
      </c>
      <c r="I13" s="193">
        <f t="shared" si="1"/>
        <v>92674</v>
      </c>
      <c r="J13" s="86">
        <f t="shared" si="0"/>
        <v>97557</v>
      </c>
    </row>
  </sheetData>
  <sheetProtection/>
  <mergeCells count="2">
    <mergeCell ref="A1:E2"/>
    <mergeCell ref="A6:A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  <headerFooter scaleWithDoc="0" alignWithMargins="0">
    <oddHeader>&amp;R2/2)a sz. melléklete
...../2014. (......) Egyek Önk.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view="pageLayout" workbookViewId="0" topLeftCell="A3">
      <selection activeCell="I16" sqref="I16"/>
    </sheetView>
  </sheetViews>
  <sheetFormatPr defaultColWidth="9.00390625" defaultRowHeight="12.75"/>
  <cols>
    <col min="1" max="1" width="59.375" style="0" customWidth="1"/>
    <col min="2" max="3" width="17.375" style="0" customWidth="1"/>
    <col min="4" max="4" width="19.75390625" style="0" customWidth="1"/>
    <col min="5" max="5" width="17.875" style="0" customWidth="1"/>
    <col min="6" max="6" width="14.625" style="0" customWidth="1"/>
    <col min="7" max="7" width="15.25390625" style="0" customWidth="1"/>
    <col min="8" max="8" width="15.375" style="0" customWidth="1"/>
    <col min="9" max="9" width="13.25390625" style="0" customWidth="1"/>
    <col min="10" max="10" width="17.625" style="0" customWidth="1"/>
  </cols>
  <sheetData>
    <row r="1" spans="1:5" ht="15.75" customHeight="1">
      <c r="A1" s="588" t="s">
        <v>111</v>
      </c>
      <c r="B1" s="588"/>
      <c r="C1" s="588"/>
      <c r="D1" s="588"/>
      <c r="E1" s="588"/>
    </row>
    <row r="2" spans="1:5" ht="12.75">
      <c r="A2" s="588"/>
      <c r="B2" s="588"/>
      <c r="C2" s="588"/>
      <c r="D2" s="588"/>
      <c r="E2" s="588"/>
    </row>
    <row r="5" ht="13.5" thickBot="1"/>
    <row r="6" spans="1:10" ht="51.75" thickBot="1">
      <c r="A6" s="589" t="s">
        <v>151</v>
      </c>
      <c r="B6" s="155" t="s">
        <v>127</v>
      </c>
      <c r="C6" s="155" t="s">
        <v>135</v>
      </c>
      <c r="D6" s="155" t="s">
        <v>149</v>
      </c>
      <c r="E6" s="155" t="s">
        <v>125</v>
      </c>
      <c r="F6" s="155" t="s">
        <v>150</v>
      </c>
      <c r="G6" s="155" t="s">
        <v>147</v>
      </c>
      <c r="H6" s="155" t="s">
        <v>137</v>
      </c>
      <c r="I6" s="155" t="s">
        <v>145</v>
      </c>
      <c r="J6" s="156" t="s">
        <v>14</v>
      </c>
    </row>
    <row r="7" spans="1:10" ht="13.5" thickBot="1">
      <c r="A7" s="590"/>
      <c r="B7" s="187" t="s">
        <v>101</v>
      </c>
      <c r="C7" s="187" t="s">
        <v>101</v>
      </c>
      <c r="D7" s="187" t="s">
        <v>101</v>
      </c>
      <c r="E7" s="187" t="s">
        <v>101</v>
      </c>
      <c r="F7" s="187" t="s">
        <v>101</v>
      </c>
      <c r="G7" s="187" t="s">
        <v>101</v>
      </c>
      <c r="H7" s="187" t="s">
        <v>101</v>
      </c>
      <c r="I7" s="187" t="s">
        <v>101</v>
      </c>
      <c r="J7" s="187" t="s">
        <v>101</v>
      </c>
    </row>
    <row r="8" spans="1:12" ht="13.5" thickBot="1">
      <c r="A8" s="162" t="s">
        <v>168</v>
      </c>
      <c r="B8" s="391"/>
      <c r="C8" s="389"/>
      <c r="D8" s="391"/>
      <c r="E8" s="420">
        <f>SUM(B8:D8)</f>
        <v>0</v>
      </c>
      <c r="F8" s="399"/>
      <c r="G8" s="397"/>
      <c r="H8" s="399"/>
      <c r="I8" s="397">
        <v>773</v>
      </c>
      <c r="J8" s="394">
        <f>SUM(B8:I8)</f>
        <v>773</v>
      </c>
      <c r="K8" s="1"/>
      <c r="L8" s="1"/>
    </row>
    <row r="9" spans="1:10" ht="13.5" thickBot="1">
      <c r="A9" s="72" t="s">
        <v>169</v>
      </c>
      <c r="B9" s="392">
        <v>1909</v>
      </c>
      <c r="C9" s="149"/>
      <c r="D9" s="392"/>
      <c r="E9" s="421">
        <v>771</v>
      </c>
      <c r="F9" s="173"/>
      <c r="G9" s="151"/>
      <c r="H9" s="173"/>
      <c r="I9" s="151">
        <v>6182</v>
      </c>
      <c r="J9" s="394">
        <f>SUM(B9:I9)</f>
        <v>8862</v>
      </c>
    </row>
    <row r="10" spans="1:10" ht="13.5" thickBot="1">
      <c r="A10" s="72" t="s">
        <v>170</v>
      </c>
      <c r="B10" s="392">
        <v>698</v>
      </c>
      <c r="C10" s="149"/>
      <c r="D10" s="392"/>
      <c r="E10" s="422"/>
      <c r="F10" s="173"/>
      <c r="G10" s="151"/>
      <c r="H10" s="173"/>
      <c r="I10" s="151">
        <v>41</v>
      </c>
      <c r="J10" s="394">
        <f>SUM(B10:I10)</f>
        <v>739</v>
      </c>
    </row>
    <row r="11" spans="1:10" ht="13.5" thickBot="1">
      <c r="A11" s="74" t="s">
        <v>171</v>
      </c>
      <c r="B11" s="393"/>
      <c r="C11" s="390"/>
      <c r="D11" s="393"/>
      <c r="E11" s="423">
        <f>SUM(B11:D11)</f>
        <v>0</v>
      </c>
      <c r="F11" s="398"/>
      <c r="G11" s="152"/>
      <c r="H11" s="398"/>
      <c r="I11" s="152">
        <v>1898</v>
      </c>
      <c r="J11" s="394">
        <f>SUM(B11:I11)</f>
        <v>1898</v>
      </c>
    </row>
    <row r="12" spans="1:10" s="90" customFormat="1" ht="13.5" thickBot="1">
      <c r="A12" s="395" t="s">
        <v>78</v>
      </c>
      <c r="B12" s="89">
        <f>SUM(B8:B11)</f>
        <v>2607</v>
      </c>
      <c r="C12" s="89">
        <f aca="true" t="shared" si="0" ref="C12:I12">SUM(C8:C11)</f>
        <v>0</v>
      </c>
      <c r="D12" s="89">
        <f t="shared" si="0"/>
        <v>0</v>
      </c>
      <c r="E12" s="89">
        <f t="shared" si="0"/>
        <v>771</v>
      </c>
      <c r="F12" s="89">
        <f t="shared" si="0"/>
        <v>0</v>
      </c>
      <c r="G12" s="89">
        <f t="shared" si="0"/>
        <v>0</v>
      </c>
      <c r="H12" s="89">
        <f t="shared" si="0"/>
        <v>0</v>
      </c>
      <c r="I12" s="89">
        <f t="shared" si="0"/>
        <v>8894</v>
      </c>
      <c r="J12" s="394">
        <f>SUM(B12:I12)</f>
        <v>12272</v>
      </c>
    </row>
  </sheetData>
  <sheetProtection/>
  <mergeCells count="2">
    <mergeCell ref="A1:E2"/>
    <mergeCell ref="A6:A7"/>
  </mergeCells>
  <printOptions/>
  <pageMargins left="0.75" right="0.75" top="1" bottom="1" header="0.5" footer="0.5"/>
  <pageSetup horizontalDpi="600" verticalDpi="600" orientation="landscape" paperSize="9" scale="63" r:id="rId1"/>
  <headerFooter alignWithMargins="0">
    <oddHeader>&amp;R2/3.sz. melléklete
...../2014. (......) Egyek Önk.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view="pageLayout" workbookViewId="0" topLeftCell="B5">
      <selection activeCell="B10" sqref="B10"/>
    </sheetView>
  </sheetViews>
  <sheetFormatPr defaultColWidth="9.00390625" defaultRowHeight="12.75"/>
  <cols>
    <col min="1" max="1" width="58.625" style="0" customWidth="1"/>
    <col min="2" max="3" width="17.375" style="0" customWidth="1"/>
    <col min="4" max="4" width="19.75390625" style="0" customWidth="1"/>
    <col min="5" max="5" width="14.75390625" style="0" customWidth="1"/>
    <col min="10" max="10" width="10.375" style="0" customWidth="1"/>
  </cols>
  <sheetData>
    <row r="1" spans="1:5" ht="15.75" customHeight="1">
      <c r="A1" s="588" t="s">
        <v>110</v>
      </c>
      <c r="B1" s="588"/>
      <c r="C1" s="588"/>
      <c r="D1" s="588"/>
      <c r="E1" s="588"/>
    </row>
    <row r="2" spans="1:5" ht="12.75">
      <c r="A2" s="588"/>
      <c r="B2" s="588"/>
      <c r="C2" s="588"/>
      <c r="D2" s="588"/>
      <c r="E2" s="588"/>
    </row>
    <row r="5" ht="13.5" thickBot="1"/>
    <row r="6" spans="1:10" ht="90" thickBot="1">
      <c r="A6" s="589" t="s">
        <v>151</v>
      </c>
      <c r="B6" s="155" t="s">
        <v>127</v>
      </c>
      <c r="C6" s="155" t="s">
        <v>135</v>
      </c>
      <c r="D6" s="155" t="s">
        <v>149</v>
      </c>
      <c r="E6" s="155" t="s">
        <v>125</v>
      </c>
      <c r="F6" s="155" t="s">
        <v>150</v>
      </c>
      <c r="G6" s="155" t="s">
        <v>147</v>
      </c>
      <c r="H6" s="155" t="s">
        <v>137</v>
      </c>
      <c r="I6" s="155" t="s">
        <v>145</v>
      </c>
      <c r="J6" s="156" t="s">
        <v>14</v>
      </c>
    </row>
    <row r="7" spans="1:10" ht="13.5" thickBot="1">
      <c r="A7" s="590"/>
      <c r="B7" s="187" t="s">
        <v>101</v>
      </c>
      <c r="C7" s="187" t="s">
        <v>101</v>
      </c>
      <c r="D7" s="187" t="s">
        <v>101</v>
      </c>
      <c r="E7" s="187" t="s">
        <v>101</v>
      </c>
      <c r="F7" s="187" t="s">
        <v>101</v>
      </c>
      <c r="G7" s="187" t="s">
        <v>101</v>
      </c>
      <c r="H7" s="296" t="s">
        <v>101</v>
      </c>
      <c r="I7" s="187" t="s">
        <v>101</v>
      </c>
      <c r="J7" s="187" t="s">
        <v>101</v>
      </c>
    </row>
    <row r="8" spans="1:10" ht="13.5" thickBot="1">
      <c r="A8" s="162" t="s">
        <v>168</v>
      </c>
      <c r="B8" s="400"/>
      <c r="C8" s="401"/>
      <c r="D8" s="402"/>
      <c r="E8" s="403"/>
      <c r="F8" s="404"/>
      <c r="G8" s="405"/>
      <c r="H8" s="404"/>
      <c r="I8" s="405">
        <v>773</v>
      </c>
      <c r="J8" s="406">
        <f>SUM(B8:I8)</f>
        <v>773</v>
      </c>
    </row>
    <row r="9" spans="1:10" ht="13.5" thickBot="1">
      <c r="A9" s="72" t="s">
        <v>169</v>
      </c>
      <c r="B9" s="407">
        <v>1909</v>
      </c>
      <c r="C9" s="408"/>
      <c r="D9" s="408"/>
      <c r="E9" s="409">
        <v>771</v>
      </c>
      <c r="F9" s="410"/>
      <c r="G9" s="411"/>
      <c r="H9" s="410"/>
      <c r="I9" s="411">
        <v>6182</v>
      </c>
      <c r="J9" s="406">
        <f>SUM(B9:I9)</f>
        <v>8862</v>
      </c>
    </row>
    <row r="10" spans="1:10" ht="13.5" thickBot="1">
      <c r="A10" s="74" t="s">
        <v>170</v>
      </c>
      <c r="B10" s="407">
        <v>698</v>
      </c>
      <c r="C10" s="408"/>
      <c r="D10" s="408"/>
      <c r="E10" s="412"/>
      <c r="F10" s="410"/>
      <c r="G10" s="411"/>
      <c r="H10" s="410"/>
      <c r="I10" s="411">
        <v>41</v>
      </c>
      <c r="J10" s="406">
        <f>SUM(B10:I10)</f>
        <v>739</v>
      </c>
    </row>
    <row r="11" spans="1:10" ht="13.5" thickBot="1">
      <c r="A11" s="396" t="s">
        <v>171</v>
      </c>
      <c r="B11" s="413"/>
      <c r="C11" s="414"/>
      <c r="D11" s="414"/>
      <c r="E11" s="415"/>
      <c r="F11" s="416"/>
      <c r="G11" s="417"/>
      <c r="H11" s="416"/>
      <c r="I11" s="417">
        <v>1898</v>
      </c>
      <c r="J11" s="406">
        <f>SUM(B11:I11)</f>
        <v>1898</v>
      </c>
    </row>
    <row r="12" spans="1:10" s="90" customFormat="1" ht="13.5" thickBot="1">
      <c r="A12" s="395" t="s">
        <v>78</v>
      </c>
      <c r="B12" s="418">
        <f>SUM(B8:B11)</f>
        <v>2607</v>
      </c>
      <c r="C12" s="418">
        <f aca="true" t="shared" si="0" ref="C12:I12">SUM(C8:C11)</f>
        <v>0</v>
      </c>
      <c r="D12" s="418">
        <f t="shared" si="0"/>
        <v>0</v>
      </c>
      <c r="E12" s="565">
        <f t="shared" si="0"/>
        <v>771</v>
      </c>
      <c r="F12" s="418">
        <f t="shared" si="0"/>
        <v>0</v>
      </c>
      <c r="G12" s="418">
        <f t="shared" si="0"/>
        <v>0</v>
      </c>
      <c r="H12" s="419">
        <f t="shared" si="0"/>
        <v>0</v>
      </c>
      <c r="I12" s="418">
        <f t="shared" si="0"/>
        <v>8894</v>
      </c>
      <c r="J12" s="406">
        <f>SUM(B12:I12)</f>
        <v>12272</v>
      </c>
    </row>
  </sheetData>
  <sheetProtection/>
  <mergeCells count="2">
    <mergeCell ref="A1:E2"/>
    <mergeCell ref="A6:A7"/>
  </mergeCells>
  <printOptions/>
  <pageMargins left="0.75" right="0.75" top="1" bottom="1" header="0.5" footer="0.5"/>
  <pageSetup horizontalDpi="600" verticalDpi="600" orientation="landscape" paperSize="9" scale="75" r:id="rId1"/>
  <headerFooter alignWithMargins="0">
    <oddHeader>&amp;R2/3)a sz. melléklete
...../2014. (......) Egyek Önk.</oddHeader>
  </headerFooter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O38"/>
  <sheetViews>
    <sheetView zoomScalePageLayoutView="0" workbookViewId="0" topLeftCell="A10">
      <selection activeCell="H23" sqref="H23"/>
    </sheetView>
  </sheetViews>
  <sheetFormatPr defaultColWidth="9.00390625" defaultRowHeight="12.75"/>
  <cols>
    <col min="1" max="1" width="40.75390625" style="0" customWidth="1"/>
    <col min="2" max="2" width="13.375" style="0" customWidth="1"/>
    <col min="3" max="4" width="14.75390625" style="0" customWidth="1"/>
    <col min="5" max="5" width="15.125" style="0" customWidth="1"/>
    <col min="6" max="6" width="11.75390625" style="0" customWidth="1"/>
    <col min="7" max="7" width="14.875" style="0" customWidth="1"/>
  </cols>
  <sheetData>
    <row r="2" spans="1:15" ht="44.25" customHeight="1">
      <c r="A2" s="593" t="s">
        <v>105</v>
      </c>
      <c r="B2" s="593"/>
      <c r="C2" s="593"/>
      <c r="D2" s="593"/>
      <c r="E2" s="593"/>
      <c r="F2" s="241"/>
      <c r="G2" s="241"/>
      <c r="H2" s="22"/>
      <c r="I2" s="22"/>
      <c r="J2" s="22"/>
      <c r="K2" s="22"/>
      <c r="L2" s="22"/>
      <c r="M2" s="22"/>
      <c r="N2" s="22"/>
      <c r="O2" s="22"/>
    </row>
    <row r="3" spans="1:15" ht="15.75">
      <c r="A3" s="241"/>
      <c r="B3" s="241"/>
      <c r="C3" s="241"/>
      <c r="D3" s="241"/>
      <c r="E3" s="241"/>
      <c r="F3" s="241"/>
      <c r="G3" s="241"/>
      <c r="H3" s="22"/>
      <c r="I3" s="22"/>
      <c r="J3" s="22"/>
      <c r="K3" s="22"/>
      <c r="L3" s="22"/>
      <c r="M3" s="22"/>
      <c r="N3" s="22"/>
      <c r="O3" s="22"/>
    </row>
    <row r="4" spans="1:15" ht="15.75">
      <c r="A4" s="25"/>
      <c r="B4" s="25"/>
      <c r="C4" s="25"/>
      <c r="D4" s="25"/>
      <c r="E4" s="25"/>
      <c r="F4" s="25"/>
      <c r="G4" s="25"/>
      <c r="H4" s="22"/>
      <c r="I4" s="22"/>
      <c r="J4" s="22"/>
      <c r="K4" s="22"/>
      <c r="L4" s="22"/>
      <c r="M4" s="22"/>
      <c r="N4" s="22"/>
      <c r="O4" s="22"/>
    </row>
    <row r="5" spans="1:15" ht="16.5" thickBot="1">
      <c r="A5" s="22"/>
      <c r="B5" s="22"/>
      <c r="C5" s="22"/>
      <c r="D5" s="22"/>
      <c r="E5" s="27"/>
      <c r="F5" s="27"/>
      <c r="G5" s="27"/>
      <c r="H5" s="22"/>
      <c r="I5" s="22"/>
      <c r="J5" s="22"/>
      <c r="K5" s="22"/>
      <c r="L5" s="22"/>
      <c r="M5" s="22"/>
      <c r="N5" s="22"/>
      <c r="O5" s="22"/>
    </row>
    <row r="6" spans="1:15" ht="16.5" thickBot="1">
      <c r="A6" s="26"/>
      <c r="B6" s="125"/>
      <c r="C6" s="598"/>
      <c r="D6" s="598"/>
      <c r="E6" s="599"/>
      <c r="F6" s="75"/>
      <c r="G6" s="75"/>
      <c r="H6" s="22"/>
      <c r="I6" s="22"/>
      <c r="J6" s="22"/>
      <c r="K6" s="22"/>
      <c r="L6" s="22"/>
      <c r="M6" s="22"/>
      <c r="N6" s="22"/>
      <c r="O6" s="22"/>
    </row>
    <row r="7" spans="1:6" ht="12.75" customHeight="1">
      <c r="A7" s="600" t="s">
        <v>173</v>
      </c>
      <c r="B7" s="594" t="s">
        <v>106</v>
      </c>
      <c r="C7" s="594" t="s">
        <v>107</v>
      </c>
      <c r="D7" s="596" t="s">
        <v>108</v>
      </c>
      <c r="E7" s="602" t="s">
        <v>109</v>
      </c>
      <c r="F7" s="21"/>
    </row>
    <row r="8" spans="1:6" ht="43.5" customHeight="1" thickBot="1">
      <c r="A8" s="601"/>
      <c r="B8" s="595"/>
      <c r="C8" s="595"/>
      <c r="D8" s="597"/>
      <c r="E8" s="603"/>
      <c r="F8" s="116"/>
    </row>
    <row r="9" spans="1:7" ht="21" customHeight="1" thickBot="1">
      <c r="A9" s="425" t="s">
        <v>174</v>
      </c>
      <c r="B9" s="298">
        <v>383906</v>
      </c>
      <c r="C9" s="426">
        <v>54520</v>
      </c>
      <c r="D9" s="427">
        <v>6557</v>
      </c>
      <c r="E9" s="158">
        <f aca="true" t="shared" si="0" ref="E9:E16">D9+C9+B9</f>
        <v>444983</v>
      </c>
      <c r="F9" s="116"/>
      <c r="G9" s="115"/>
    </row>
    <row r="10" spans="1:7" ht="33" customHeight="1" thickBot="1">
      <c r="A10" s="428" t="s">
        <v>175</v>
      </c>
      <c r="B10" s="298">
        <v>57467</v>
      </c>
      <c r="C10" s="426">
        <v>12933</v>
      </c>
      <c r="D10" s="427">
        <v>1312</v>
      </c>
      <c r="E10" s="158">
        <f t="shared" si="0"/>
        <v>71712</v>
      </c>
      <c r="F10" s="116"/>
      <c r="G10" s="115"/>
    </row>
    <row r="11" spans="1:7" ht="21" customHeight="1" thickBot="1">
      <c r="A11" s="429" t="s">
        <v>176</v>
      </c>
      <c r="B11" s="430">
        <v>135392</v>
      </c>
      <c r="C11" s="164">
        <v>15151</v>
      </c>
      <c r="D11" s="431">
        <v>4306</v>
      </c>
      <c r="E11" s="432">
        <f t="shared" si="0"/>
        <v>154849</v>
      </c>
      <c r="F11" s="116"/>
      <c r="G11" s="115"/>
    </row>
    <row r="12" spans="1:7" ht="21" customHeight="1" thickBot="1">
      <c r="A12" s="425" t="s">
        <v>177</v>
      </c>
      <c r="B12" s="298">
        <v>133492</v>
      </c>
      <c r="C12" s="426">
        <v>0</v>
      </c>
      <c r="D12" s="427"/>
      <c r="E12" s="158">
        <f t="shared" si="0"/>
        <v>133492</v>
      </c>
      <c r="F12" s="116"/>
      <c r="G12" s="115"/>
    </row>
    <row r="13" spans="1:7" ht="35.25" customHeight="1" thickBot="1">
      <c r="A13" s="428" t="s">
        <v>183</v>
      </c>
      <c r="B13" s="435">
        <v>86401</v>
      </c>
      <c r="C13" s="426">
        <v>9108</v>
      </c>
      <c r="D13" s="427"/>
      <c r="E13" s="158">
        <f t="shared" si="0"/>
        <v>95509</v>
      </c>
      <c r="F13" s="116"/>
      <c r="G13" s="115"/>
    </row>
    <row r="14" spans="1:7" ht="35.25" customHeight="1" thickBot="1">
      <c r="A14" s="433" t="s">
        <v>184</v>
      </c>
      <c r="B14" s="434">
        <v>101568</v>
      </c>
      <c r="C14" s="164">
        <v>0</v>
      </c>
      <c r="D14" s="431"/>
      <c r="E14" s="432">
        <f t="shared" si="0"/>
        <v>101568</v>
      </c>
      <c r="F14" s="116"/>
      <c r="G14" s="115"/>
    </row>
    <row r="15" spans="1:7" ht="31.5" customHeight="1" thickBot="1">
      <c r="A15" s="428" t="s">
        <v>186</v>
      </c>
      <c r="B15" s="298">
        <v>101568</v>
      </c>
      <c r="C15" s="426"/>
      <c r="D15" s="427"/>
      <c r="E15" s="158">
        <f t="shared" si="0"/>
        <v>101568</v>
      </c>
      <c r="F15" s="116"/>
      <c r="G15" s="115"/>
    </row>
    <row r="16" spans="1:7" ht="21" customHeight="1" thickBot="1">
      <c r="A16" s="19" t="s">
        <v>35</v>
      </c>
      <c r="B16" s="158">
        <f>SUM(B9:B14)</f>
        <v>898226</v>
      </c>
      <c r="C16" s="424">
        <f>SUM(C9:C15)</f>
        <v>91712</v>
      </c>
      <c r="D16" s="158">
        <f>SUM(D9:D15)</f>
        <v>12175</v>
      </c>
      <c r="E16" s="158">
        <f t="shared" si="0"/>
        <v>1002113</v>
      </c>
      <c r="F16" s="116"/>
      <c r="G16" s="115"/>
    </row>
    <row r="17" spans="1:7" ht="21" customHeight="1" thickBot="1">
      <c r="A17" s="23"/>
      <c r="B17" s="164"/>
      <c r="C17" s="164"/>
      <c r="D17" s="163"/>
      <c r="E17" s="165"/>
      <c r="F17" s="21"/>
      <c r="G17" s="115"/>
    </row>
    <row r="18" spans="1:6" s="325" customFormat="1" ht="21" customHeight="1" thickBot="1">
      <c r="A18" s="324" t="s">
        <v>178</v>
      </c>
      <c r="B18" s="298">
        <v>167009</v>
      </c>
      <c r="C18" s="298">
        <v>5845</v>
      </c>
      <c r="D18" s="298">
        <v>97</v>
      </c>
      <c r="E18" s="327">
        <f>D18+C18+B18</f>
        <v>172951</v>
      </c>
      <c r="F18" s="116"/>
    </row>
    <row r="19" spans="1:6" s="325" customFormat="1" ht="21" customHeight="1" thickBot="1">
      <c r="A19" s="324" t="s">
        <v>179</v>
      </c>
      <c r="B19" s="298">
        <v>63800</v>
      </c>
      <c r="C19" s="298"/>
      <c r="D19" s="298"/>
      <c r="E19" s="327">
        <f>D19+C19+B19</f>
        <v>63800</v>
      </c>
      <c r="F19" s="116"/>
    </row>
    <row r="20" spans="1:6" s="325" customFormat="1" ht="21" customHeight="1" thickBot="1">
      <c r="A20" s="324" t="s">
        <v>180</v>
      </c>
      <c r="B20" s="298">
        <v>1887</v>
      </c>
      <c r="C20" s="298"/>
      <c r="D20" s="298"/>
      <c r="E20" s="327">
        <f>D20+C20+B20</f>
        <v>1887</v>
      </c>
      <c r="F20" s="116"/>
    </row>
    <row r="21" spans="1:6" s="325" customFormat="1" ht="34.5" customHeight="1" thickBot="1">
      <c r="A21" s="326" t="s">
        <v>185</v>
      </c>
      <c r="B21" s="298">
        <v>70169</v>
      </c>
      <c r="C21" s="298"/>
      <c r="D21" s="298"/>
      <c r="E21" s="327">
        <f>D21+C21+B21</f>
        <v>70169</v>
      </c>
      <c r="F21" s="116"/>
    </row>
    <row r="22" spans="1:7" ht="21" customHeight="1" thickBot="1">
      <c r="A22" s="19" t="s">
        <v>181</v>
      </c>
      <c r="B22" s="158">
        <f>SUM(B18:B21)</f>
        <v>302865</v>
      </c>
      <c r="C22" s="158">
        <f>SUM(C18:C21)</f>
        <v>5845</v>
      </c>
      <c r="D22" s="158">
        <f>SUM(D18:D21)</f>
        <v>97</v>
      </c>
      <c r="E22" s="327">
        <f>D22+C22+B22</f>
        <v>308807</v>
      </c>
      <c r="F22" s="116"/>
      <c r="G22" s="115"/>
    </row>
    <row r="23" spans="1:6" ht="21" customHeight="1" thickBot="1">
      <c r="A23" s="23"/>
      <c r="B23" s="164"/>
      <c r="C23" s="164"/>
      <c r="D23" s="163"/>
      <c r="E23" s="328"/>
      <c r="F23" s="21"/>
    </row>
    <row r="24" spans="1:7" ht="21" customHeight="1" thickBot="1">
      <c r="A24" s="19" t="s">
        <v>182</v>
      </c>
      <c r="B24" s="166">
        <v>131931</v>
      </c>
      <c r="C24" s="166"/>
      <c r="D24" s="126"/>
      <c r="E24" s="327">
        <f>D24+C24+B24</f>
        <v>131931</v>
      </c>
      <c r="F24" s="21"/>
      <c r="G24" s="115"/>
    </row>
    <row r="25" spans="1:6" ht="21" customHeight="1" thickBot="1">
      <c r="A25" s="23"/>
      <c r="B25" s="167"/>
      <c r="C25" s="164"/>
      <c r="D25" s="163"/>
      <c r="E25" s="328"/>
      <c r="F25" s="21"/>
    </row>
    <row r="26" spans="1:7" ht="21" customHeight="1" thickBot="1">
      <c r="A26" s="19" t="s">
        <v>37</v>
      </c>
      <c r="B26" s="158">
        <f>SUM(B16+B22+B24)</f>
        <v>1333022</v>
      </c>
      <c r="C26" s="158">
        <f>C16+C22+C24</f>
        <v>97557</v>
      </c>
      <c r="D26" s="158">
        <f>D16+D22+D24</f>
        <v>12272</v>
      </c>
      <c r="E26" s="327">
        <f>D26+C26+B26</f>
        <v>1442851</v>
      </c>
      <c r="F26" s="21"/>
      <c r="G26" s="115"/>
    </row>
    <row r="27" spans="1:6" ht="21" customHeight="1" thickBot="1">
      <c r="A27" s="24"/>
      <c r="B27" s="168"/>
      <c r="C27" s="169"/>
      <c r="D27" s="168"/>
      <c r="E27" s="328"/>
      <c r="F27" s="21"/>
    </row>
    <row r="28" spans="1:7" ht="21" customHeight="1" thickBot="1">
      <c r="A28" s="19" t="s">
        <v>36</v>
      </c>
      <c r="B28" s="126">
        <v>461</v>
      </c>
      <c r="C28" s="166">
        <v>21</v>
      </c>
      <c r="D28" s="126">
        <v>5</v>
      </c>
      <c r="E28" s="328">
        <f>D28+C28+B28</f>
        <v>487</v>
      </c>
      <c r="F28" s="21"/>
      <c r="G28" s="115"/>
    </row>
    <row r="29" spans="1:6" ht="12.75">
      <c r="A29" s="21"/>
      <c r="B29" s="21"/>
      <c r="C29" s="21"/>
      <c r="D29" s="21"/>
      <c r="E29" s="21"/>
      <c r="F29" s="21"/>
    </row>
    <row r="30" spans="1:6" ht="16.5" customHeight="1">
      <c r="A30" s="76"/>
      <c r="B30" s="76"/>
      <c r="C30" s="76"/>
      <c r="D30" s="76"/>
      <c r="E30" s="77"/>
      <c r="F30" s="21"/>
    </row>
    <row r="31" spans="1:8" ht="12.75">
      <c r="A31" s="21"/>
      <c r="B31" s="21"/>
      <c r="C31" s="21"/>
      <c r="D31" s="21"/>
      <c r="E31" s="21"/>
      <c r="F31" s="21"/>
      <c r="G31" s="21"/>
      <c r="H31" s="21"/>
    </row>
    <row r="32" spans="1:8" ht="12.75">
      <c r="A32" s="21"/>
      <c r="B32" s="21"/>
      <c r="C32" s="21"/>
      <c r="D32" s="21"/>
      <c r="E32" s="21"/>
      <c r="F32" s="21"/>
      <c r="G32" s="21"/>
      <c r="H32" s="21"/>
    </row>
    <row r="33" spans="1:8" ht="12.75">
      <c r="A33" s="21"/>
      <c r="B33" s="21"/>
      <c r="C33" s="21"/>
      <c r="D33" s="21"/>
      <c r="E33" s="21"/>
      <c r="F33" s="21"/>
      <c r="G33" s="21"/>
      <c r="H33" s="21"/>
    </row>
    <row r="34" spans="1:8" ht="12.75">
      <c r="A34" s="21"/>
      <c r="B34" s="21"/>
      <c r="C34" s="21"/>
      <c r="D34" s="21"/>
      <c r="E34" s="21"/>
      <c r="F34" s="21"/>
      <c r="G34" s="21"/>
      <c r="H34" s="21"/>
    </row>
    <row r="35" spans="1:8" ht="12.75">
      <c r="A35" s="21"/>
      <c r="B35" s="21"/>
      <c r="C35" s="21"/>
      <c r="D35" s="21"/>
      <c r="E35" s="21"/>
      <c r="F35" s="21"/>
      <c r="G35" s="21"/>
      <c r="H35" s="21"/>
    </row>
    <row r="36" spans="1:8" ht="12.75">
      <c r="A36" s="21"/>
      <c r="B36" s="21"/>
      <c r="C36" s="21"/>
      <c r="D36" s="21"/>
      <c r="E36" s="21"/>
      <c r="F36" s="21"/>
      <c r="G36" s="21"/>
      <c r="H36" s="21"/>
    </row>
    <row r="37" spans="1:8" ht="12.75">
      <c r="A37" s="21"/>
      <c r="B37" s="21"/>
      <c r="C37" s="21"/>
      <c r="D37" s="21"/>
      <c r="E37" s="21"/>
      <c r="F37" s="21"/>
      <c r="G37" s="21"/>
      <c r="H37" s="21"/>
    </row>
    <row r="38" spans="1:8" ht="12.75">
      <c r="A38" s="21"/>
      <c r="B38" s="21"/>
      <c r="C38" s="21"/>
      <c r="D38" s="21"/>
      <c r="E38" s="21"/>
      <c r="F38" s="21"/>
      <c r="G38" s="21"/>
      <c r="H38" s="21"/>
    </row>
  </sheetData>
  <sheetProtection/>
  <mergeCells count="7">
    <mergeCell ref="A2:E2"/>
    <mergeCell ref="B7:B8"/>
    <mergeCell ref="D7:D8"/>
    <mergeCell ref="C6:E6"/>
    <mergeCell ref="A7:A8"/>
    <mergeCell ref="C7:C8"/>
    <mergeCell ref="E7:E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  <headerFooter alignWithMargins="0">
    <oddHeader>&amp;R3.sz. melléklet
..../2014.(....) Egyek Önk.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kincstár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 Zsuzsanna</dc:creator>
  <cp:keywords/>
  <dc:description/>
  <cp:lastModifiedBy>Konyveles</cp:lastModifiedBy>
  <cp:lastPrinted>2014-11-19T13:26:26Z</cp:lastPrinted>
  <dcterms:created xsi:type="dcterms:W3CDTF">1999-11-19T07:39:00Z</dcterms:created>
  <dcterms:modified xsi:type="dcterms:W3CDTF">2014-11-19T13:30:16Z</dcterms:modified>
  <cp:category/>
  <cp:version/>
  <cp:contentType/>
  <cp:contentStatus/>
</cp:coreProperties>
</file>